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rketing\Public\2_ Indicateurs clés\7_Docs utiles CGV\Calculette choix mediaplanning\2019\"/>
    </mc:Choice>
  </mc:AlternateContent>
  <workbookProtection workbookPassword="DFD4" lockStructure="1"/>
  <bookViews>
    <workbookView xWindow="10695" yWindow="-45" windowWidth="14160" windowHeight="12435" tabRatio="847"/>
  </bookViews>
  <sheets>
    <sheet name="SIMULATION COUT GRP" sheetId="10" r:id="rId1"/>
    <sheet name="calculs" sheetId="9" state="hidden" r:id="rId2"/>
    <sheet name="INDICES" sheetId="2" state="hidden" r:id="rId3"/>
  </sheets>
  <definedNames>
    <definedName name="_xlnm._FilterDatabase" localSheetId="2" hidden="1">INDICES!$B$5:$E$5</definedName>
    <definedName name="base">#REF!</definedName>
    <definedName name="check">INDICES!$B$6:$D$24</definedName>
    <definedName name="cibles">INDICES!$B$6:$B$24</definedName>
    <definedName name="_xlnm.Print_Titles" localSheetId="1">calculs!#REF!</definedName>
    <definedName name="_xlnm.Print_Titles" localSheetId="0">'SIMULATION COUT GRP'!$2:$4</definedName>
    <definedName name="lot">INDICES!$B$6:$C$24</definedName>
    <definedName name="lots">INDICES!$B$6:$C$40</definedName>
    <definedName name="sets">INDICES!$H$10:$K$14</definedName>
    <definedName name="_xlnm.Print_Area" localSheetId="1">calculs!$A$1:$T$37</definedName>
    <definedName name="_xlnm.Print_Area" localSheetId="0">'SIMULATION COUT GRP'!$A$2:$P$58</definedName>
  </definedNames>
  <calcPr calcId="162913"/>
</workbook>
</file>

<file path=xl/calcChain.xml><?xml version="1.0" encoding="utf-8"?>
<calcChain xmlns="http://schemas.openxmlformats.org/spreadsheetml/2006/main">
  <c r="I4" i="10" l="1"/>
  <c r="E20" i="9" l="1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D20" i="9"/>
  <c r="E51" i="10" l="1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D51" i="10"/>
  <c r="D45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D39" i="10"/>
  <c r="F14" i="9"/>
  <c r="H14" i="9"/>
  <c r="J14" i="9"/>
  <c r="L14" i="9"/>
  <c r="N14" i="9"/>
  <c r="P14" i="9"/>
  <c r="R14" i="9"/>
  <c r="U20" i="10"/>
  <c r="U19" i="10"/>
  <c r="U18" i="10"/>
  <c r="U17" i="10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E6" i="9"/>
  <c r="E14" i="9" s="1"/>
  <c r="F6" i="9"/>
  <c r="F29" i="9" s="1"/>
  <c r="G6" i="9"/>
  <c r="G14" i="9" s="1"/>
  <c r="H6" i="9"/>
  <c r="H29" i="9" s="1"/>
  <c r="I6" i="9"/>
  <c r="I14" i="9" s="1"/>
  <c r="J6" i="9"/>
  <c r="J29" i="9" s="1"/>
  <c r="K6" i="9"/>
  <c r="K14" i="9" s="1"/>
  <c r="L6" i="9"/>
  <c r="L29" i="9" s="1"/>
  <c r="M6" i="9"/>
  <c r="M14" i="9" s="1"/>
  <c r="N6" i="9"/>
  <c r="N29" i="9" s="1"/>
  <c r="O6" i="9"/>
  <c r="O14" i="9" s="1"/>
  <c r="P6" i="9"/>
  <c r="P29" i="9" s="1"/>
  <c r="Q6" i="9"/>
  <c r="Q14" i="9" s="1"/>
  <c r="R6" i="9"/>
  <c r="R29" i="9" s="1"/>
  <c r="D6" i="9"/>
  <c r="D14" i="9" s="1"/>
  <c r="D5" i="9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D16" i="10"/>
  <c r="D29" i="9" l="1"/>
  <c r="O29" i="9"/>
  <c r="K29" i="9"/>
  <c r="G29" i="9"/>
  <c r="Q29" i="9"/>
  <c r="M29" i="9"/>
  <c r="I29" i="9"/>
  <c r="E29" i="9"/>
  <c r="B21" i="10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D22" i="9"/>
  <c r="D23" i="9"/>
  <c r="D24" i="9"/>
  <c r="E15" i="9"/>
  <c r="E32" i="9" s="1"/>
  <c r="F15" i="9"/>
  <c r="G15" i="9"/>
  <c r="H15" i="9"/>
  <c r="I15" i="9"/>
  <c r="I33" i="9" s="1"/>
  <c r="J15" i="9"/>
  <c r="K15" i="9"/>
  <c r="K32" i="9" s="1"/>
  <c r="L15" i="9"/>
  <c r="M15" i="9"/>
  <c r="M33" i="9" s="1"/>
  <c r="N15" i="9"/>
  <c r="N31" i="9" s="1"/>
  <c r="O15" i="9"/>
  <c r="O32" i="9" s="1"/>
  <c r="P15" i="9"/>
  <c r="Q15" i="9"/>
  <c r="Q33" i="9" s="1"/>
  <c r="R15" i="9"/>
  <c r="R31" i="9" s="1"/>
  <c r="S20" i="10"/>
  <c r="S19" i="10"/>
  <c r="S18" i="10"/>
  <c r="S17" i="10"/>
  <c r="N21" i="10"/>
  <c r="N25" i="9" s="1"/>
  <c r="O21" i="10"/>
  <c r="O25" i="9" s="1"/>
  <c r="P21" i="10"/>
  <c r="P25" i="9"/>
  <c r="Q21" i="10"/>
  <c r="Q25" i="9" s="1"/>
  <c r="R21" i="10"/>
  <c r="R25" i="9"/>
  <c r="S12" i="10"/>
  <c r="C33" i="9"/>
  <c r="C23" i="9"/>
  <c r="C31" i="9"/>
  <c r="C30" i="9"/>
  <c r="D15" i="9"/>
  <c r="D31" i="9" s="1"/>
  <c r="K21" i="10"/>
  <c r="K25" i="9" s="1"/>
  <c r="L21" i="10"/>
  <c r="L25" i="9"/>
  <c r="D21" i="10"/>
  <c r="D25" i="9" s="1"/>
  <c r="E21" i="10"/>
  <c r="E25" i="9"/>
  <c r="D21" i="9"/>
  <c r="H21" i="10"/>
  <c r="H25" i="9" s="1"/>
  <c r="M21" i="10"/>
  <c r="M25" i="9" s="1"/>
  <c r="J21" i="10"/>
  <c r="J25" i="9" s="1"/>
  <c r="I21" i="10"/>
  <c r="I25" i="9" s="1"/>
  <c r="G21" i="10"/>
  <c r="G25" i="9" s="1"/>
  <c r="F21" i="10"/>
  <c r="F25" i="9" s="1"/>
  <c r="D32" i="9"/>
  <c r="F30" i="9"/>
  <c r="O31" i="9"/>
  <c r="H28" i="9"/>
  <c r="D28" i="9"/>
  <c r="O19" i="9"/>
  <c r="I32" i="9"/>
  <c r="R28" i="9"/>
  <c r="R19" i="9"/>
  <c r="E28" i="9"/>
  <c r="O28" i="9"/>
  <c r="G19" i="9"/>
  <c r="D19" i="9"/>
  <c r="G28" i="9"/>
  <c r="K19" i="9"/>
  <c r="K28" i="9"/>
  <c r="F31" i="9" l="1"/>
  <c r="G31" i="9"/>
  <c r="F33" i="9"/>
  <c r="M30" i="9"/>
  <c r="M31" i="9"/>
  <c r="P33" i="9"/>
  <c r="Q32" i="9"/>
  <c r="F32" i="9"/>
  <c r="M32" i="9"/>
  <c r="Q30" i="9"/>
  <c r="D33" i="9"/>
  <c r="K30" i="9"/>
  <c r="K33" i="9"/>
  <c r="K31" i="9"/>
  <c r="I31" i="9"/>
  <c r="N33" i="9"/>
  <c r="N32" i="9"/>
  <c r="I30" i="9"/>
  <c r="L32" i="9"/>
  <c r="G32" i="9"/>
  <c r="N30" i="9"/>
  <c r="R32" i="9"/>
  <c r="J30" i="9"/>
  <c r="J31" i="9"/>
  <c r="S21" i="9"/>
  <c r="E19" i="9"/>
  <c r="C10" i="9"/>
  <c r="R10" i="9" s="1"/>
  <c r="R43" i="10" s="1"/>
  <c r="C24" i="9"/>
  <c r="H33" i="9"/>
  <c r="H30" i="9"/>
  <c r="H32" i="9"/>
  <c r="H31" i="9"/>
  <c r="S21" i="10"/>
  <c r="E27" i="10" s="1"/>
  <c r="G33" i="9"/>
  <c r="G30" i="9"/>
  <c r="C8" i="9"/>
  <c r="L8" i="9" s="1"/>
  <c r="L41" i="10" s="1"/>
  <c r="C22" i="9"/>
  <c r="C7" i="9"/>
  <c r="L7" i="9" s="1"/>
  <c r="C32" i="9"/>
  <c r="C9" i="9"/>
  <c r="Q31" i="9"/>
  <c r="L19" i="9"/>
  <c r="L28" i="9"/>
  <c r="Q19" i="9"/>
  <c r="Q28" i="9"/>
  <c r="N19" i="9"/>
  <c r="N28" i="9"/>
  <c r="J28" i="9"/>
  <c r="J19" i="9"/>
  <c r="D30" i="9"/>
  <c r="P30" i="9"/>
  <c r="P32" i="9"/>
  <c r="P31" i="9"/>
  <c r="S22" i="9"/>
  <c r="S23" i="9"/>
  <c r="M28" i="9"/>
  <c r="M19" i="9"/>
  <c r="H19" i="9"/>
  <c r="L33" i="9"/>
  <c r="L30" i="9"/>
  <c r="S24" i="9"/>
  <c r="C21" i="9"/>
  <c r="I19" i="9"/>
  <c r="I28" i="9"/>
  <c r="L31" i="9"/>
  <c r="R33" i="9"/>
  <c r="R30" i="9"/>
  <c r="O30" i="9"/>
  <c r="J32" i="9"/>
  <c r="J33" i="9"/>
  <c r="E33" i="9"/>
  <c r="E31" i="9"/>
  <c r="S15" i="9"/>
  <c r="E30" i="9"/>
  <c r="O33" i="9"/>
  <c r="M10" i="9" l="1"/>
  <c r="M43" i="10" s="1"/>
  <c r="M55" i="10" s="1"/>
  <c r="H10" i="9"/>
  <c r="H43" i="10" s="1"/>
  <c r="H55" i="10" s="1"/>
  <c r="Q10" i="9"/>
  <c r="Q43" i="10" s="1"/>
  <c r="Q49" i="10" s="1"/>
  <c r="J10" i="9"/>
  <c r="J43" i="10" s="1"/>
  <c r="J49" i="10" s="1"/>
  <c r="K10" i="9"/>
  <c r="K43" i="10" s="1"/>
  <c r="K55" i="10" s="1"/>
  <c r="P10" i="9"/>
  <c r="P43" i="10" s="1"/>
  <c r="L10" i="9"/>
  <c r="L43" i="10" s="1"/>
  <c r="L49" i="10" s="1"/>
  <c r="F10" i="9"/>
  <c r="F43" i="10" s="1"/>
  <c r="F49" i="10" s="1"/>
  <c r="N10" i="9"/>
  <c r="N43" i="10" s="1"/>
  <c r="N55" i="10" s="1"/>
  <c r="I10" i="9"/>
  <c r="I43" i="10" s="1"/>
  <c r="I49" i="10" s="1"/>
  <c r="D10" i="9"/>
  <c r="D43" i="10" s="1"/>
  <c r="N7" i="9"/>
  <c r="N40" i="10" s="1"/>
  <c r="E10" i="9"/>
  <c r="E43" i="10" s="1"/>
  <c r="K7" i="9"/>
  <c r="K40" i="10" s="1"/>
  <c r="G7" i="9"/>
  <c r="G40" i="10" s="1"/>
  <c r="Q8" i="9"/>
  <c r="Q41" i="10" s="1"/>
  <c r="Q47" i="10" s="1"/>
  <c r="G8" i="9"/>
  <c r="G41" i="10" s="1"/>
  <c r="G53" i="10" s="1"/>
  <c r="S25" i="9"/>
  <c r="D7" i="9"/>
  <c r="D40" i="10" s="1"/>
  <c r="P8" i="9"/>
  <c r="P41" i="10" s="1"/>
  <c r="P47" i="10" s="1"/>
  <c r="D8" i="9"/>
  <c r="D41" i="10" s="1"/>
  <c r="D47" i="10" s="1"/>
  <c r="F7" i="9"/>
  <c r="F40" i="10" s="1"/>
  <c r="H8" i="9"/>
  <c r="H41" i="10" s="1"/>
  <c r="H53" i="10" s="1"/>
  <c r="F8" i="9"/>
  <c r="F41" i="10" s="1"/>
  <c r="F47" i="10" s="1"/>
  <c r="R7" i="9"/>
  <c r="R40" i="10" s="1"/>
  <c r="I7" i="9"/>
  <c r="I40" i="10" s="1"/>
  <c r="J8" i="9"/>
  <c r="J41" i="10" s="1"/>
  <c r="J53" i="10" s="1"/>
  <c r="K8" i="9"/>
  <c r="K41" i="10" s="1"/>
  <c r="P7" i="9"/>
  <c r="P40" i="10" s="1"/>
  <c r="R8" i="9"/>
  <c r="R41" i="10" s="1"/>
  <c r="N8" i="9"/>
  <c r="N41" i="10" s="1"/>
  <c r="N47" i="10" s="1"/>
  <c r="I8" i="9"/>
  <c r="I41" i="10" s="1"/>
  <c r="M8" i="9"/>
  <c r="M41" i="10" s="1"/>
  <c r="E8" i="9"/>
  <c r="E41" i="10" s="1"/>
  <c r="R55" i="10"/>
  <c r="R49" i="10"/>
  <c r="K49" i="10"/>
  <c r="G10" i="9"/>
  <c r="G43" i="10" s="1"/>
  <c r="L53" i="10"/>
  <c r="L47" i="10"/>
  <c r="Q7" i="9"/>
  <c r="Q40" i="10" s="1"/>
  <c r="Q52" i="10" s="1"/>
  <c r="J7" i="9"/>
  <c r="J40" i="10" s="1"/>
  <c r="J46" i="10" s="1"/>
  <c r="E7" i="9"/>
  <c r="E40" i="10" s="1"/>
  <c r="H7" i="9"/>
  <c r="H40" i="10" s="1"/>
  <c r="M7" i="9"/>
  <c r="M40" i="10" s="1"/>
  <c r="P28" i="9"/>
  <c r="P19" i="9"/>
  <c r="K27" i="10"/>
  <c r="H27" i="10"/>
  <c r="F28" i="9"/>
  <c r="F19" i="9"/>
  <c r="O8" i="9"/>
  <c r="O41" i="10" s="1"/>
  <c r="O10" i="9"/>
  <c r="O43" i="10" s="1"/>
  <c r="O7" i="9"/>
  <c r="E9" i="9"/>
  <c r="I9" i="9"/>
  <c r="I42" i="10" s="1"/>
  <c r="N9" i="9"/>
  <c r="N42" i="10" s="1"/>
  <c r="Q9" i="9"/>
  <c r="L9" i="9"/>
  <c r="L42" i="10" s="1"/>
  <c r="G9" i="9"/>
  <c r="G42" i="10" s="1"/>
  <c r="F9" i="9"/>
  <c r="F42" i="10" s="1"/>
  <c r="O9" i="9"/>
  <c r="O42" i="10" s="1"/>
  <c r="M9" i="9"/>
  <c r="K9" i="9"/>
  <c r="K42" i="10" s="1"/>
  <c r="D9" i="9"/>
  <c r="D42" i="10" s="1"/>
  <c r="P9" i="9"/>
  <c r="P42" i="10" s="1"/>
  <c r="J9" i="9"/>
  <c r="R9" i="9"/>
  <c r="R42" i="10" s="1"/>
  <c r="H9" i="9"/>
  <c r="L40" i="10"/>
  <c r="Q53" i="10" l="1"/>
  <c r="L55" i="10"/>
  <c r="N49" i="10"/>
  <c r="H47" i="10"/>
  <c r="J55" i="10"/>
  <c r="H49" i="10"/>
  <c r="N53" i="10"/>
  <c r="P53" i="10"/>
  <c r="I55" i="10"/>
  <c r="F55" i="10"/>
  <c r="M49" i="10"/>
  <c r="Q46" i="10"/>
  <c r="D49" i="10"/>
  <c r="D55" i="10"/>
  <c r="Q55" i="10"/>
  <c r="P49" i="10"/>
  <c r="P55" i="10"/>
  <c r="E49" i="10"/>
  <c r="E55" i="10"/>
  <c r="D53" i="10"/>
  <c r="G47" i="10"/>
  <c r="F53" i="10"/>
  <c r="J47" i="10"/>
  <c r="P26" i="9"/>
  <c r="E53" i="10"/>
  <c r="E47" i="10"/>
  <c r="F26" i="9"/>
  <c r="R53" i="10"/>
  <c r="R47" i="10"/>
  <c r="M53" i="10"/>
  <c r="M47" i="10"/>
  <c r="N26" i="9"/>
  <c r="I53" i="10"/>
  <c r="I47" i="10"/>
  <c r="K47" i="10"/>
  <c r="K53" i="10"/>
  <c r="M52" i="10"/>
  <c r="M46" i="10"/>
  <c r="J52" i="10"/>
  <c r="H46" i="10"/>
  <c r="H52" i="10"/>
  <c r="G55" i="10"/>
  <c r="G49" i="10"/>
  <c r="G26" i="9"/>
  <c r="D26" i="9"/>
  <c r="E46" i="10"/>
  <c r="E52" i="10"/>
  <c r="G46" i="10"/>
  <c r="G52" i="10"/>
  <c r="P52" i="10"/>
  <c r="P46" i="10"/>
  <c r="J42" i="10"/>
  <c r="J26" i="9"/>
  <c r="M42" i="10"/>
  <c r="M26" i="9"/>
  <c r="E42" i="10"/>
  <c r="E26" i="9"/>
  <c r="O55" i="10"/>
  <c r="O49" i="10"/>
  <c r="I26" i="9"/>
  <c r="K26" i="9"/>
  <c r="L26" i="9"/>
  <c r="P54" i="10"/>
  <c r="P48" i="10"/>
  <c r="O54" i="10"/>
  <c r="O48" i="10"/>
  <c r="Q42" i="10"/>
  <c r="Q26" i="9"/>
  <c r="R26" i="9"/>
  <c r="O47" i="10"/>
  <c r="O53" i="10"/>
  <c r="I46" i="10"/>
  <c r="I52" i="10"/>
  <c r="K52" i="10"/>
  <c r="K46" i="10"/>
  <c r="N46" i="10"/>
  <c r="N52" i="10"/>
  <c r="L46" i="10"/>
  <c r="L52" i="10"/>
  <c r="H42" i="10"/>
  <c r="H26" i="9"/>
  <c r="D54" i="10"/>
  <c r="D48" i="10"/>
  <c r="F54" i="10"/>
  <c r="F48" i="10"/>
  <c r="N48" i="10"/>
  <c r="N54" i="10"/>
  <c r="R46" i="10"/>
  <c r="R52" i="10"/>
  <c r="D52" i="10"/>
  <c r="D46" i="10"/>
  <c r="R48" i="10"/>
  <c r="R54" i="10"/>
  <c r="K54" i="10"/>
  <c r="K48" i="10"/>
  <c r="G54" i="10"/>
  <c r="G48" i="10"/>
  <c r="I48" i="10"/>
  <c r="I54" i="10"/>
  <c r="O40" i="10"/>
  <c r="O26" i="9"/>
  <c r="L54" i="10"/>
  <c r="L48" i="10"/>
  <c r="S34" i="9"/>
  <c r="E26" i="10" s="1"/>
  <c r="F46" i="10"/>
  <c r="F52" i="10"/>
  <c r="M54" i="10" l="1"/>
  <c r="M48" i="10"/>
  <c r="E33" i="10"/>
  <c r="H26" i="10"/>
  <c r="H33" i="10" s="1"/>
  <c r="K26" i="10"/>
  <c r="K33" i="10" s="1"/>
  <c r="O52" i="10"/>
  <c r="O46" i="10"/>
  <c r="H48" i="10"/>
  <c r="H54" i="10"/>
  <c r="E48" i="10"/>
  <c r="E54" i="10"/>
  <c r="J54" i="10"/>
  <c r="J48" i="10"/>
  <c r="Q54" i="10"/>
  <c r="Q48" i="10"/>
</calcChain>
</file>

<file path=xl/sharedStrings.xml><?xml version="1.0" encoding="utf-8"?>
<sst xmlns="http://schemas.openxmlformats.org/spreadsheetml/2006/main" count="226" uniqueCount="106">
  <si>
    <t>SAISONNALITE</t>
  </si>
  <si>
    <t>TRANCHES HORAIRES</t>
  </si>
  <si>
    <t>CIBLE :</t>
  </si>
  <si>
    <t>Ménagères 15-49 ans</t>
  </si>
  <si>
    <t>Ménagères avec enfant</t>
  </si>
  <si>
    <t>Ensemble 15-49 ans</t>
  </si>
  <si>
    <t>Ensemble 25-49 ans</t>
  </si>
  <si>
    <t>Femmes 25-49 ans</t>
  </si>
  <si>
    <t>Hommes 25-49 ans</t>
  </si>
  <si>
    <t>ICSP+ 25-49 ans</t>
  </si>
  <si>
    <t>INFORMATIONS RELATIVES AUX CIBLES</t>
  </si>
  <si>
    <t>CIBLES FEMININES</t>
  </si>
  <si>
    <t>CIBLES ENSEMBLE</t>
  </si>
  <si>
    <t>Année</t>
  </si>
  <si>
    <t>TOTAL</t>
  </si>
  <si>
    <r>
      <t xml:space="preserve">Day </t>
    </r>
    <r>
      <rPr>
        <sz val="11"/>
        <color indexed="8"/>
        <rFont val="Calibri"/>
        <family val="2"/>
      </rPr>
      <t>(0300-1799)</t>
    </r>
  </si>
  <si>
    <r>
      <t xml:space="preserve">Access </t>
    </r>
    <r>
      <rPr>
        <sz val="11"/>
        <color indexed="8"/>
        <rFont val="Calibri"/>
        <family val="2"/>
      </rPr>
      <t>(1800-1999)</t>
    </r>
  </si>
  <si>
    <r>
      <t xml:space="preserve">Peak </t>
    </r>
    <r>
      <rPr>
        <sz val="11"/>
        <color indexed="8"/>
        <rFont val="Calibri"/>
        <family val="2"/>
      </rPr>
      <t>(2000-2199)</t>
    </r>
  </si>
  <si>
    <r>
      <t>Night</t>
    </r>
    <r>
      <rPr>
        <sz val="11"/>
        <color indexed="8"/>
        <rFont val="Calibri"/>
        <family val="2"/>
      </rPr>
      <t xml:space="preserve"> (2200-2699)</t>
    </r>
  </si>
  <si>
    <t>INDICE CHOIX MEDIAPLANNING ANNONCEUR</t>
  </si>
  <si>
    <t>A</t>
  </si>
  <si>
    <t>B</t>
  </si>
  <si>
    <t>C</t>
  </si>
  <si>
    <t>lot d'indice TH</t>
  </si>
  <si>
    <t>CIBLES</t>
  </si>
  <si>
    <t>INDICES DE TRANCHES HORAIRES</t>
  </si>
  <si>
    <t>indice sur la période avec poids TH</t>
  </si>
  <si>
    <t>Pression GRP par période saisie ou calculée</t>
  </si>
  <si>
    <t xml:space="preserve"> (tenant compte de la pression différente par TH sur chaque période)</t>
  </si>
  <si>
    <t>Femmes 25-34 ans</t>
  </si>
  <si>
    <t>Ensemble 25-34 ans</t>
  </si>
  <si>
    <t>Enfants 4-10 ans</t>
  </si>
  <si>
    <t>D</t>
  </si>
  <si>
    <t>Poids par période et par TH et calcul de l'indice</t>
  </si>
  <si>
    <t>ENFANTS</t>
  </si>
  <si>
    <t>Les éléments ci-dessus sont des simulations et n'ont pas de valeur contractuelle.</t>
  </si>
  <si>
    <t>Femmes 35-49 ans</t>
  </si>
  <si>
    <t>Ensemble 35-49 ans</t>
  </si>
  <si>
    <t>FRDA 15-49 ans</t>
  </si>
  <si>
    <t>Day</t>
  </si>
  <si>
    <t>Access</t>
  </si>
  <si>
    <t>Peak</t>
  </si>
  <si>
    <t>Night</t>
  </si>
  <si>
    <t>CALCULS DES COUTS GRP INDICÉS DES CHOIX MEDIAPLANNING</t>
  </si>
  <si>
    <t>Chiffres arrondis à l'euro</t>
  </si>
  <si>
    <t>STANDARD</t>
  </si>
  <si>
    <t>SELECT</t>
  </si>
  <si>
    <t>SELECT +</t>
  </si>
  <si>
    <t>Coûts GRP net base 30 pour chaque catégorie de coût GRP net garanti</t>
  </si>
  <si>
    <t>CHOIX MEDIAPLANNING</t>
  </si>
  <si>
    <r>
      <t xml:space="preserve">1. Saisir la répartition 
par période en </t>
    </r>
    <r>
      <rPr>
        <i/>
        <u/>
        <sz val="12"/>
        <color indexed="54"/>
        <rFont val="Calibri"/>
        <family val="2"/>
      </rPr>
      <t>GRP</t>
    </r>
    <r>
      <rPr>
        <sz val="11"/>
        <color indexed="8"/>
        <rFont val="Calibri"/>
        <family val="2"/>
      </rPr>
      <t/>
    </r>
  </si>
  <si>
    <r>
      <t>2. Saisir la répartition en GRP par tranche horaire sur chaque période</t>
    </r>
    <r>
      <rPr>
        <sz val="11"/>
        <color indexed="8"/>
        <rFont val="Calibri"/>
        <family val="2"/>
      </rPr>
      <t/>
    </r>
  </si>
  <si>
    <t>3. Saisir le coût GRP net non indicé</t>
  </si>
  <si>
    <t>Commentaires</t>
  </si>
  <si>
    <t>SELECT+</t>
  </si>
  <si>
    <t>Millenial Mums</t>
  </si>
  <si>
    <t>CIBLES MASCULINES</t>
  </si>
  <si>
    <t>1er janvier
06 janvier</t>
  </si>
  <si>
    <t>07 janvier
10 février</t>
  </si>
  <si>
    <t>11 février
10 mars</t>
  </si>
  <si>
    <t>11 mars
07 avril</t>
  </si>
  <si>
    <t>08 avril
28 avril</t>
  </si>
  <si>
    <t>29 avril
12 mai</t>
  </si>
  <si>
    <t>13 mai
30 juin</t>
  </si>
  <si>
    <t>01 juillet 
14 juillet</t>
  </si>
  <si>
    <t>15 juillet
28 juillet</t>
  </si>
  <si>
    <t>29 juillet
18 août</t>
  </si>
  <si>
    <t>19 août 
01 septembre</t>
  </si>
  <si>
    <t>02 septembre
20 octobre</t>
  </si>
  <si>
    <t>21 octobre
03 novembre</t>
  </si>
  <si>
    <t>04 novembre
22 décembre</t>
  </si>
  <si>
    <t>23 décembre
31 décembre</t>
  </si>
  <si>
    <t>Type de cible</t>
  </si>
  <si>
    <t>Socio-Démo</t>
  </si>
  <si>
    <t>FRDA avec enfant &lt; 15 ans</t>
  </si>
  <si>
    <t>FRDA avec enfant &lt; 25 ans</t>
  </si>
  <si>
    <t>Cible garantie uniquement en achats Select +</t>
  </si>
  <si>
    <t>Acheteurs biscuits sucrés &lt; 50 ans</t>
  </si>
  <si>
    <t>Acheteurs</t>
  </si>
  <si>
    <t>Acheteurs BRSA gazeuses &lt; 50 ans</t>
  </si>
  <si>
    <t>Acheteurs BRSA plates &lt; 50 ans</t>
  </si>
  <si>
    <t>Acheteurs café en dosettes &lt; 50 ans</t>
  </si>
  <si>
    <t>Acheteurs tablettes de chocolat &lt; 50 ans</t>
  </si>
  <si>
    <t>Acheteurs confiserie de chocolat &lt; 50 ans</t>
  </si>
  <si>
    <t>Acheteurs déodorants &lt; 50 ans</t>
  </si>
  <si>
    <t>Acheteurs fromages frais fondus salés &lt; 50 ans</t>
  </si>
  <si>
    <t>Acheteurs gels douche &lt; 50 ans</t>
  </si>
  <si>
    <t>Acheteurs produits apéritifs &lt; 50 ans</t>
  </si>
  <si>
    <t>Acheteurs traiteur frais &lt; 50 ans</t>
  </si>
  <si>
    <t>Acheteurs desserts frais &lt; 50 ans</t>
  </si>
  <si>
    <t>Acheteurs shampoings &lt; 50 ans</t>
  </si>
  <si>
    <t>Foodistas F25-49 ans</t>
  </si>
  <si>
    <t>Comportementales</t>
  </si>
  <si>
    <t>Stylistas F25-49 ans</t>
  </si>
  <si>
    <t>Deco Lovers F25-49 ans</t>
  </si>
  <si>
    <t>Nouveaux parents</t>
  </si>
  <si>
    <t>Home Movers 25-49 ans</t>
  </si>
  <si>
    <t>Connected Shoppers 25-49 ans</t>
  </si>
  <si>
    <t>Deco Lovers 25-49 ans</t>
  </si>
  <si>
    <t>CALCULETTE COUT GRP GARANTI 2019 - M6</t>
  </si>
  <si>
    <t>Indices saisonnalité (CGV 2019)</t>
  </si>
  <si>
    <t>Coût GRP net non indicé 2019
(hors effets saisonnalité, tranches horaires et catégorie de coût GRP garanti)</t>
  </si>
  <si>
    <t>Indices TH
(CGV 2019)</t>
  </si>
  <si>
    <t>Coût GRP net 2019 indicé 
selon les choix mediaplanning 2019</t>
  </si>
  <si>
    <t>Cible garantie uniquement dans les écrans intitulés en 6 sur M6, uniquement du 1er janvier au 23 août 2019</t>
  </si>
  <si>
    <t>Adultes épicuriens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</si>
</sst>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0.000"/>
    <numFmt numFmtId="167" formatCode="0.0000"/>
    <numFmt numFmtId="168" formatCode="_-* #,##0\ _€_-;\-* #,##0\ _€_-;_-* &quot;-&quot;??\ _€_-;_-@_-"/>
  </numFmts>
  <fonts count="9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7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indexed="23"/>
      <name val="Calibri"/>
      <family val="2"/>
    </font>
    <font>
      <i/>
      <sz val="12"/>
      <name val="Calibri"/>
      <family val="2"/>
    </font>
    <font>
      <b/>
      <sz val="14"/>
      <color indexed="10"/>
      <name val="Calibri"/>
      <family val="2"/>
    </font>
    <font>
      <b/>
      <sz val="20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8"/>
      <color indexed="23"/>
      <name val="Arial"/>
      <family val="2"/>
    </font>
    <font>
      <b/>
      <sz val="8"/>
      <color indexed="14"/>
      <name val="Arial"/>
      <family val="2"/>
    </font>
    <font>
      <b/>
      <sz val="8"/>
      <color indexed="49"/>
      <name val="Arial"/>
      <family val="2"/>
    </font>
    <font>
      <b/>
      <sz val="16"/>
      <color indexed="44"/>
      <name val="Calibri"/>
      <family val="2"/>
    </font>
    <font>
      <sz val="9"/>
      <color indexed="8"/>
      <name val="Calibri"/>
      <family val="2"/>
    </font>
    <font>
      <i/>
      <sz val="10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8"/>
      <color indexed="8"/>
      <name val="Calibri"/>
      <family val="2"/>
    </font>
    <font>
      <b/>
      <sz val="16"/>
      <color indexed="63"/>
      <name val="Calibri"/>
      <family val="2"/>
    </font>
    <font>
      <sz val="14"/>
      <color indexed="10"/>
      <name val="Calibri"/>
      <family val="2"/>
    </font>
    <font>
      <sz val="11"/>
      <name val="Calibri"/>
      <family val="2"/>
    </font>
    <font>
      <b/>
      <sz val="14"/>
      <color indexed="14"/>
      <name val="Calibri"/>
      <family val="2"/>
    </font>
    <font>
      <b/>
      <sz val="14"/>
      <color indexed="49"/>
      <name val="Calibri"/>
      <family val="2"/>
    </font>
    <font>
      <b/>
      <sz val="14"/>
      <color indexed="23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7"/>
      <name val="Calibri"/>
      <family val="2"/>
    </font>
    <font>
      <i/>
      <sz val="9"/>
      <color indexed="48"/>
      <name val="Calibri"/>
      <family val="2"/>
    </font>
    <font>
      <sz val="11"/>
      <color indexed="48"/>
      <name val="Calibri"/>
      <family val="2"/>
    </font>
    <font>
      <sz val="8"/>
      <color indexed="48"/>
      <name val="Calibri"/>
      <family val="2"/>
    </font>
    <font>
      <b/>
      <sz val="10"/>
      <name val="Calibri"/>
      <family val="2"/>
    </font>
    <font>
      <sz val="7"/>
      <color indexed="23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b/>
      <sz val="9"/>
      <color indexed="8"/>
      <name val="Calibri"/>
      <family val="2"/>
    </font>
    <font>
      <sz val="10"/>
      <color indexed="10"/>
      <name val="Calibri"/>
      <family val="2"/>
    </font>
    <font>
      <i/>
      <u/>
      <sz val="12"/>
      <color indexed="54"/>
      <name val="Calibri"/>
      <family val="2"/>
    </font>
    <font>
      <b/>
      <sz val="11"/>
      <name val="Calibri"/>
      <family val="2"/>
    </font>
    <font>
      <sz val="11"/>
      <color theme="0" tint="-0.249977111117893"/>
      <name val="Calibri"/>
      <family val="2"/>
    </font>
    <font>
      <b/>
      <sz val="8"/>
      <color theme="0" tint="-0.499984740745262"/>
      <name val="Calibri"/>
      <family val="2"/>
    </font>
    <font>
      <b/>
      <sz val="8"/>
      <color theme="9" tint="-0.249977111117893"/>
      <name val="Arial"/>
      <family val="2"/>
    </font>
    <font>
      <b/>
      <sz val="14"/>
      <color theme="9" tint="-0.249977111117893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i/>
      <sz val="12"/>
      <color rgb="FF455565"/>
      <name val="Calibri"/>
      <family val="2"/>
    </font>
    <font>
      <b/>
      <sz val="16"/>
      <color theme="0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rgb="FFFF0000"/>
      <name val="Calibri"/>
      <family val="2"/>
    </font>
    <font>
      <sz val="11"/>
      <color theme="9" tint="-0.249977111117893"/>
      <name val="Calibri"/>
      <family val="2"/>
    </font>
    <font>
      <b/>
      <sz val="16"/>
      <color rgb="FF455565"/>
      <name val="Calibri"/>
      <family val="2"/>
    </font>
    <font>
      <sz val="11"/>
      <color rgb="FFFF0000"/>
      <name val="Calibri"/>
      <family val="2"/>
    </font>
    <font>
      <b/>
      <sz val="8"/>
      <color rgb="FF455565"/>
      <name val="Calibri"/>
      <family val="2"/>
    </font>
    <font>
      <sz val="11"/>
      <color rgb="FF455565"/>
      <name val="Calibri"/>
      <family val="2"/>
    </font>
    <font>
      <b/>
      <sz val="8"/>
      <color rgb="FFFFC000"/>
      <name val="Arial"/>
      <family val="2"/>
    </font>
    <font>
      <b/>
      <sz val="8"/>
      <color rgb="FF00B0F0"/>
      <name val="Arial"/>
      <family val="2"/>
    </font>
    <font>
      <b/>
      <sz val="16"/>
      <color theme="3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0B9CF"/>
        <bgColor indexed="64"/>
      </patternFill>
    </fill>
    <fill>
      <patternFill patternType="solid">
        <fgColor rgb="FFF7CF24"/>
        <bgColor indexed="64"/>
      </patternFill>
    </fill>
    <fill>
      <patternFill patternType="solid">
        <fgColor rgb="FF4555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1" applyNumberFormat="0" applyAlignment="0" applyProtection="0"/>
    <xf numFmtId="0" fontId="11" fillId="0" borderId="2" applyNumberFormat="0" applyFill="0" applyAlignment="0" applyProtection="0"/>
    <xf numFmtId="0" fontId="12" fillId="7" borderId="1" applyNumberFormat="0" applyAlignment="0" applyProtection="0"/>
    <xf numFmtId="44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4" fillId="21" borderId="0" applyNumberFormat="0" applyBorder="0" applyAlignment="0" applyProtection="0"/>
    <xf numFmtId="0" fontId="3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20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22" borderId="8" applyNumberFormat="0" applyAlignment="0" applyProtection="0"/>
  </cellStyleXfs>
  <cellXfs count="241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36" applyFont="1" applyAlignment="1">
      <alignment horizontal="center" vertical="center"/>
    </xf>
    <xf numFmtId="0" fontId="24" fillId="0" borderId="0" xfId="36" applyFont="1" applyAlignment="1">
      <alignment horizontal="center" vertical="center"/>
    </xf>
    <xf numFmtId="0" fontId="7" fillId="0" borderId="0" xfId="36" applyFont="1" applyFill="1" applyBorder="1" applyAlignment="1">
      <alignment horizontal="center" vertical="center"/>
    </xf>
    <xf numFmtId="0" fontId="28" fillId="0" borderId="0" xfId="36" applyFont="1" applyAlignment="1">
      <alignment vertical="center" readingOrder="1"/>
    </xf>
    <xf numFmtId="0" fontId="7" fillId="0" borderId="0" xfId="36" applyFont="1" applyAlignment="1">
      <alignment horizontal="center" wrapText="1"/>
    </xf>
    <xf numFmtId="0" fontId="7" fillId="0" borderId="0" xfId="36" applyFont="1" applyBorder="1" applyAlignment="1">
      <alignment horizontal="center" wrapText="1"/>
    </xf>
    <xf numFmtId="0" fontId="29" fillId="0" borderId="0" xfId="0" applyFont="1" applyAlignment="1">
      <alignment vertical="center"/>
    </xf>
    <xf numFmtId="0" fontId="7" fillId="0" borderId="0" xfId="36" applyFont="1" applyAlignment="1">
      <alignment vertical="center"/>
    </xf>
    <xf numFmtId="0" fontId="7" fillId="0" borderId="0" xfId="36" applyFont="1" applyAlignment="1">
      <alignment vertical="center" wrapText="1"/>
    </xf>
    <xf numFmtId="0" fontId="7" fillId="0" borderId="9" xfId="36" applyFont="1" applyBorder="1" applyAlignment="1">
      <alignment vertical="center"/>
    </xf>
    <xf numFmtId="0" fontId="7" fillId="0" borderId="0" xfId="36" applyFont="1" applyBorder="1" applyAlignment="1">
      <alignment horizontal="center" vertical="center"/>
    </xf>
    <xf numFmtId="0" fontId="7" fillId="0" borderId="0" xfId="36" applyFont="1" applyAlignment="1">
      <alignment wrapText="1"/>
    </xf>
    <xf numFmtId="0" fontId="7" fillId="0" borderId="0" xfId="36" applyFont="1" applyFill="1" applyBorder="1" applyAlignment="1">
      <alignment horizontal="center" wrapText="1"/>
    </xf>
    <xf numFmtId="0" fontId="7" fillId="0" borderId="0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7" fillId="0" borderId="0" xfId="36" applyFont="1" applyFill="1" applyBorder="1" applyAlignment="1">
      <alignment horizontal="center" vertical="center" wrapText="1"/>
    </xf>
    <xf numFmtId="9" fontId="31" fillId="0" borderId="0" xfId="37" applyFont="1" applyAlignment="1">
      <alignment horizontal="center" vertical="center"/>
    </xf>
    <xf numFmtId="0" fontId="7" fillId="0" borderId="0" xfId="36" applyFont="1" applyBorder="1" applyAlignment="1">
      <alignment vertical="center"/>
    </xf>
    <xf numFmtId="0" fontId="0" fillId="0" borderId="10" xfId="0" applyBorder="1"/>
    <xf numFmtId="0" fontId="42" fillId="0" borderId="10" xfId="0" applyFont="1" applyBorder="1"/>
    <xf numFmtId="165" fontId="5" fillId="0" borderId="11" xfId="37" applyNumberFormat="1" applyFont="1" applyBorder="1" applyAlignment="1">
      <alignment horizontal="center"/>
    </xf>
    <xf numFmtId="0" fontId="0" fillId="0" borderId="12" xfId="0" applyBorder="1"/>
    <xf numFmtId="167" fontId="44" fillId="0" borderId="9" xfId="37" applyNumberFormat="1" applyFont="1" applyFill="1" applyBorder="1" applyAlignment="1">
      <alignment horizontal="center" vertical="center" wrapText="1" readingOrder="1"/>
    </xf>
    <xf numFmtId="0" fontId="36" fillId="0" borderId="9" xfId="35" applyFont="1" applyBorder="1" applyAlignment="1">
      <alignment horizontal="center" vertical="center" wrapText="1"/>
    </xf>
    <xf numFmtId="0" fontId="0" fillId="0" borderId="0" xfId="0" applyBorder="1"/>
    <xf numFmtId="0" fontId="28" fillId="0" borderId="9" xfId="35" applyFont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2" fillId="0" borderId="0" xfId="36" applyFont="1" applyFill="1" applyBorder="1" applyAlignment="1">
      <alignment horizontal="left" vertical="center" wrapText="1"/>
    </xf>
    <xf numFmtId="0" fontId="36" fillId="0" borderId="0" xfId="35" applyFont="1" applyBorder="1" applyAlignment="1">
      <alignment horizontal="center" vertical="center" wrapText="1"/>
    </xf>
    <xf numFmtId="0" fontId="28" fillId="0" borderId="0" xfId="35" applyFont="1" applyBorder="1" applyAlignment="1">
      <alignment horizontal="center" vertical="center" wrapText="1"/>
    </xf>
    <xf numFmtId="0" fontId="49" fillId="0" borderId="9" xfId="35" applyFont="1" applyFill="1" applyBorder="1" applyAlignment="1">
      <alignment horizontal="center" vertical="center" wrapText="1"/>
    </xf>
    <xf numFmtId="0" fontId="50" fillId="0" borderId="9" xfId="35" applyFont="1" applyFill="1" applyBorder="1" applyAlignment="1">
      <alignment horizontal="center" vertical="center" wrapText="1"/>
    </xf>
    <xf numFmtId="0" fontId="51" fillId="0" borderId="9" xfId="35" applyFont="1" applyFill="1" applyBorder="1" applyAlignment="1">
      <alignment horizontal="center" vertical="center" wrapText="1"/>
    </xf>
    <xf numFmtId="0" fontId="0" fillId="0" borderId="0" xfId="0" applyFill="1" applyBorder="1"/>
    <xf numFmtId="0" fontId="30" fillId="0" borderId="0" xfId="36" applyFont="1" applyAlignment="1">
      <alignment horizontal="right" vertical="center" readingOrder="1"/>
    </xf>
    <xf numFmtId="165" fontId="30" fillId="0" borderId="13" xfId="37" applyNumberFormat="1" applyFont="1" applyFill="1" applyBorder="1" applyAlignment="1">
      <alignment horizontal="center" vertical="center" wrapText="1" readingOrder="1"/>
    </xf>
    <xf numFmtId="0" fontId="7" fillId="0" borderId="12" xfId="36" applyFont="1" applyBorder="1" applyAlignment="1">
      <alignment horizontal="center" vertical="center"/>
    </xf>
    <xf numFmtId="0" fontId="28" fillId="0" borderId="0" xfId="36" applyFont="1" applyBorder="1" applyAlignment="1">
      <alignment vertical="center" readingOrder="1"/>
    </xf>
    <xf numFmtId="0" fontId="42" fillId="0" borderId="0" xfId="0" applyFont="1" applyBorder="1" applyAlignment="1">
      <alignment horizontal="right"/>
    </xf>
    <xf numFmtId="9" fontId="31" fillId="0" borderId="12" xfId="37" applyFont="1" applyBorder="1" applyAlignment="1">
      <alignment horizontal="center" vertical="center"/>
    </xf>
    <xf numFmtId="0" fontId="7" fillId="0" borderId="12" xfId="36" applyFont="1" applyBorder="1" applyAlignment="1">
      <alignment horizontal="center" wrapText="1"/>
    </xf>
    <xf numFmtId="9" fontId="8" fillId="0" borderId="0" xfId="36" applyNumberFormat="1" applyFont="1" applyBorder="1" applyAlignment="1">
      <alignment vertical="center"/>
    </xf>
    <xf numFmtId="165" fontId="30" fillId="0" borderId="0" xfId="37" applyNumberFormat="1" applyFont="1" applyFill="1" applyBorder="1" applyAlignment="1">
      <alignment horizontal="center" vertical="center" wrapText="1" readingOrder="1"/>
    </xf>
    <xf numFmtId="2" fontId="48" fillId="0" borderId="0" xfId="37" applyNumberFormat="1" applyFont="1" applyAlignment="1">
      <alignment horizontal="center" vertical="center"/>
    </xf>
    <xf numFmtId="0" fontId="41" fillId="0" borderId="0" xfId="36" applyFont="1" applyFill="1" applyBorder="1" applyAlignment="1">
      <alignment horizontal="right" vertical="center"/>
    </xf>
    <xf numFmtId="166" fontId="7" fillId="0" borderId="0" xfId="36" applyNumberFormat="1" applyFont="1" applyAlignment="1">
      <alignment horizontal="center" wrapText="1"/>
    </xf>
    <xf numFmtId="166" fontId="70" fillId="0" borderId="0" xfId="36" applyNumberFormat="1" applyFont="1" applyAlignment="1">
      <alignment horizontal="center" vertical="center"/>
    </xf>
    <xf numFmtId="166" fontId="70" fillId="0" borderId="0" xfId="36" applyNumberFormat="1" applyFont="1" applyAlignment="1">
      <alignment horizontal="center" wrapText="1"/>
    </xf>
    <xf numFmtId="166" fontId="48" fillId="0" borderId="0" xfId="37" applyNumberFormat="1" applyFont="1" applyAlignment="1">
      <alignment horizontal="center" vertical="center"/>
    </xf>
    <xf numFmtId="9" fontId="59" fillId="0" borderId="0" xfId="37" applyFont="1" applyAlignment="1">
      <alignment horizontal="center" vertical="center" wrapText="1"/>
    </xf>
    <xf numFmtId="10" fontId="7" fillId="0" borderId="0" xfId="37" applyNumberFormat="1" applyFont="1" applyAlignment="1">
      <alignment horizontal="center" vertical="center"/>
    </xf>
    <xf numFmtId="0" fontId="71" fillId="0" borderId="0" xfId="36" applyFont="1" applyAlignment="1">
      <alignment horizontal="right" vertical="top" readingOrder="1"/>
    </xf>
    <xf numFmtId="0" fontId="72" fillId="0" borderId="9" xfId="0" applyFont="1" applyFill="1" applyBorder="1" applyAlignment="1">
      <alignment horizontal="center" vertical="center" wrapText="1"/>
    </xf>
    <xf numFmtId="10" fontId="7" fillId="0" borderId="0" xfId="36" applyNumberFormat="1" applyFont="1" applyAlignment="1">
      <alignment horizontal="center" vertical="center"/>
    </xf>
    <xf numFmtId="0" fontId="73" fillId="0" borderId="9" xfId="35" applyFont="1" applyFill="1" applyBorder="1" applyAlignment="1">
      <alignment horizontal="center" vertical="center" wrapText="1"/>
    </xf>
    <xf numFmtId="0" fontId="73" fillId="0" borderId="0" xfId="35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165" fontId="74" fillId="25" borderId="9" xfId="37" applyNumberFormat="1" applyFont="1" applyFill="1" applyBorder="1" applyAlignment="1" applyProtection="1">
      <alignment horizontal="center" vertical="center"/>
      <protection locked="0"/>
    </xf>
    <xf numFmtId="165" fontId="36" fillId="26" borderId="9" xfId="37" applyNumberFormat="1" applyFont="1" applyFill="1" applyBorder="1" applyAlignment="1" applyProtection="1">
      <alignment horizontal="center" vertical="center"/>
      <protection locked="0"/>
    </xf>
    <xf numFmtId="0" fontId="75" fillId="27" borderId="9" xfId="36" applyFont="1" applyFill="1" applyBorder="1" applyAlignment="1">
      <alignment horizontal="center" vertical="center" wrapText="1" readingOrder="1"/>
    </xf>
    <xf numFmtId="0" fontId="75" fillId="27" borderId="14" xfId="36" applyFont="1" applyFill="1" applyBorder="1" applyAlignment="1">
      <alignment horizontal="center" vertical="center" wrapText="1" readingOrder="1"/>
    </xf>
    <xf numFmtId="0" fontId="75" fillId="27" borderId="15" xfId="36" applyFont="1" applyFill="1" applyBorder="1" applyAlignment="1">
      <alignment horizontal="center" vertical="center" wrapText="1" readingOrder="1"/>
    </xf>
    <xf numFmtId="167" fontId="75" fillId="27" borderId="9" xfId="37" applyNumberFormat="1" applyFont="1" applyFill="1" applyBorder="1" applyAlignment="1">
      <alignment horizontal="center" vertical="center" wrapText="1" readingOrder="1"/>
    </xf>
    <xf numFmtId="0" fontId="76" fillId="27" borderId="9" xfId="36" applyFont="1" applyFill="1" applyBorder="1" applyAlignment="1">
      <alignment horizontal="center" vertical="center" wrapText="1" readingOrder="1"/>
    </xf>
    <xf numFmtId="167" fontId="30" fillId="27" borderId="9" xfId="37" applyNumberFormat="1" applyFont="1" applyFill="1" applyBorder="1" applyAlignment="1">
      <alignment horizontal="center" vertical="center" wrapText="1" readingOrder="1"/>
    </xf>
    <xf numFmtId="0" fontId="22" fillId="25" borderId="9" xfId="36" applyFont="1" applyFill="1" applyBorder="1" applyAlignment="1">
      <alignment horizontal="left" vertical="center" wrapText="1"/>
    </xf>
    <xf numFmtId="0" fontId="7" fillId="25" borderId="9" xfId="36" applyFont="1" applyFill="1" applyBorder="1" applyAlignment="1">
      <alignment horizontal="center" vertical="center"/>
    </xf>
    <xf numFmtId="0" fontId="22" fillId="25" borderId="16" xfId="36" applyFont="1" applyFill="1" applyBorder="1" applyAlignment="1">
      <alignment horizontal="left" vertical="center" wrapText="1"/>
    </xf>
    <xf numFmtId="0" fontId="22" fillId="25" borderId="17" xfId="36" applyFont="1" applyFill="1" applyBorder="1" applyAlignment="1">
      <alignment horizontal="left" vertical="center" wrapText="1"/>
    </xf>
    <xf numFmtId="165" fontId="30" fillId="25" borderId="9" xfId="37" applyNumberFormat="1" applyFont="1" applyFill="1" applyBorder="1" applyAlignment="1">
      <alignment horizontal="center" vertical="center" wrapText="1"/>
    </xf>
    <xf numFmtId="167" fontId="30" fillId="25" borderId="9" xfId="37" applyNumberFormat="1" applyFont="1" applyFill="1" applyBorder="1" applyAlignment="1">
      <alignment horizontal="center" vertical="center" wrapText="1"/>
    </xf>
    <xf numFmtId="9" fontId="31" fillId="0" borderId="0" xfId="37" applyFont="1" applyBorder="1" applyAlignment="1">
      <alignment horizontal="center" vertical="center"/>
    </xf>
    <xf numFmtId="0" fontId="7" fillId="0" borderId="0" xfId="36" applyFont="1" applyAlignment="1" applyProtection="1">
      <alignment vertical="center"/>
    </xf>
    <xf numFmtId="0" fontId="7" fillId="0" borderId="0" xfId="36" applyFont="1" applyAlignment="1" applyProtection="1">
      <alignment horizontal="center" vertical="center"/>
    </xf>
    <xf numFmtId="0" fontId="24" fillId="0" borderId="0" xfId="36" applyFont="1" applyAlignment="1" applyProtection="1">
      <alignment horizontal="center" vertical="center"/>
    </xf>
    <xf numFmtId="0" fontId="7" fillId="0" borderId="0" xfId="36" applyFont="1" applyBorder="1" applyAlignment="1" applyProtection="1">
      <alignment horizontal="center" vertical="center"/>
    </xf>
    <xf numFmtId="0" fontId="7" fillId="0" borderId="0" xfId="36" applyFont="1" applyFill="1" applyBorder="1" applyAlignment="1" applyProtection="1">
      <alignment horizontal="center" vertical="center"/>
    </xf>
    <xf numFmtId="0" fontId="7" fillId="0" borderId="0" xfId="36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77" fillId="0" borderId="0" xfId="36" applyFont="1" applyBorder="1" applyAlignment="1" applyProtection="1">
      <alignment vertical="center"/>
    </xf>
    <xf numFmtId="0" fontId="29" fillId="0" borderId="9" xfId="0" applyFont="1" applyFill="1" applyBorder="1" applyAlignment="1" applyProtection="1">
      <alignment horizontal="center" vertical="center"/>
    </xf>
    <xf numFmtId="43" fontId="69" fillId="0" borderId="0" xfId="31" applyFont="1" applyAlignment="1" applyProtection="1">
      <alignment horizontal="left" vertical="center"/>
    </xf>
    <xf numFmtId="0" fontId="29" fillId="0" borderId="0" xfId="36" applyFont="1" applyFill="1" applyBorder="1" applyAlignment="1" applyProtection="1">
      <alignment vertical="center"/>
    </xf>
    <xf numFmtId="168" fontId="22" fillId="0" borderId="0" xfId="31" applyNumberFormat="1" applyFont="1" applyFill="1" applyBorder="1" applyAlignment="1" applyProtection="1">
      <alignment horizontal="left" vertical="center" wrapText="1"/>
    </xf>
    <xf numFmtId="0" fontId="30" fillId="0" borderId="0" xfId="36" applyFont="1" applyBorder="1" applyAlignment="1" applyProtection="1">
      <alignment horizontal="center" vertical="center"/>
    </xf>
    <xf numFmtId="0" fontId="7" fillId="0" borderId="0" xfId="36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/>
    </xf>
    <xf numFmtId="0" fontId="7" fillId="0" borderId="0" xfId="36" applyFont="1" applyFill="1" applyBorder="1" applyAlignment="1" applyProtection="1">
      <alignment horizontal="left" vertical="center" wrapText="1"/>
    </xf>
    <xf numFmtId="0" fontId="7" fillId="0" borderId="0" xfId="36" applyFont="1" applyBorder="1" applyAlignment="1" applyProtection="1">
      <alignment horizontal="center" wrapText="1"/>
    </xf>
    <xf numFmtId="0" fontId="7" fillId="0" borderId="0" xfId="36" applyFont="1" applyFill="1" applyBorder="1" applyAlignment="1" applyProtection="1">
      <alignment wrapText="1"/>
    </xf>
    <xf numFmtId="0" fontId="7" fillId="0" borderId="0" xfId="36" applyFont="1" applyFill="1" applyBorder="1" applyAlignment="1" applyProtection="1">
      <alignment horizontal="center" wrapText="1"/>
    </xf>
    <xf numFmtId="0" fontId="7" fillId="0" borderId="0" xfId="36" applyFont="1" applyAlignment="1" applyProtection="1">
      <alignment horizontal="center" wrapText="1"/>
    </xf>
    <xf numFmtId="0" fontId="7" fillId="0" borderId="0" xfId="36" applyFont="1" applyAlignment="1" applyProtection="1">
      <alignment wrapText="1"/>
    </xf>
    <xf numFmtId="0" fontId="78" fillId="0" borderId="0" xfId="36" applyFont="1" applyBorder="1" applyAlignment="1" applyProtection="1">
      <alignment vertical="center"/>
    </xf>
    <xf numFmtId="0" fontId="22" fillId="0" borderId="0" xfId="36" applyFont="1" applyAlignment="1" applyProtection="1">
      <alignment vertical="center" wrapText="1"/>
    </xf>
    <xf numFmtId="0" fontId="22" fillId="0" borderId="0" xfId="36" applyFont="1" applyBorder="1" applyAlignment="1" applyProtection="1">
      <alignment horizontal="center" vertical="center" wrapText="1"/>
    </xf>
    <xf numFmtId="0" fontId="22" fillId="0" borderId="0" xfId="36" applyFont="1" applyBorder="1" applyAlignment="1" applyProtection="1">
      <alignment vertical="center" wrapText="1"/>
    </xf>
    <xf numFmtId="0" fontId="7" fillId="0" borderId="0" xfId="36" applyFont="1" applyFill="1" applyAlignment="1" applyProtection="1">
      <alignment horizontal="center" vertical="center"/>
    </xf>
    <xf numFmtId="0" fontId="48" fillId="0" borderId="0" xfId="36" applyFont="1" applyAlignment="1" applyProtection="1">
      <alignment horizontal="center" vertical="center"/>
    </xf>
    <xf numFmtId="0" fontId="8" fillId="0" borderId="0" xfId="36" applyFont="1" applyBorder="1" applyAlignment="1" applyProtection="1">
      <alignment horizontal="center" vertical="center"/>
    </xf>
    <xf numFmtId="0" fontId="8" fillId="0" borderId="0" xfId="36" applyFont="1" applyAlignment="1" applyProtection="1">
      <alignment horizontal="center" vertical="center"/>
    </xf>
    <xf numFmtId="168" fontId="7" fillId="0" borderId="0" xfId="31" applyNumberFormat="1" applyFont="1" applyBorder="1" applyAlignment="1" applyProtection="1">
      <alignment horizontal="center" vertical="center"/>
    </xf>
    <xf numFmtId="0" fontId="56" fillId="0" borderId="0" xfId="36" applyFont="1" applyBorder="1" applyAlignment="1" applyProtection="1">
      <alignment horizontal="center" vertical="center"/>
    </xf>
    <xf numFmtId="0" fontId="56" fillId="0" borderId="0" xfId="36" applyFont="1" applyBorder="1" applyAlignment="1" applyProtection="1">
      <alignment vertical="center"/>
    </xf>
    <xf numFmtId="0" fontId="56" fillId="0" borderId="0" xfId="36" applyFont="1" applyFill="1" applyBorder="1" applyAlignment="1" applyProtection="1">
      <alignment horizontal="center" vertical="center"/>
    </xf>
    <xf numFmtId="0" fontId="79" fillId="27" borderId="0" xfId="36" applyFont="1" applyFill="1" applyAlignment="1" applyProtection="1">
      <alignment horizontal="left" vertical="center"/>
    </xf>
    <xf numFmtId="0" fontId="80" fillId="27" borderId="9" xfId="36" applyFont="1" applyFill="1" applyBorder="1" applyAlignment="1" applyProtection="1">
      <alignment horizontal="center" vertical="center" wrapText="1" readingOrder="1"/>
    </xf>
    <xf numFmtId="0" fontId="81" fillId="27" borderId="9" xfId="36" applyFont="1" applyFill="1" applyBorder="1" applyAlignment="1" applyProtection="1">
      <alignment horizontal="left" vertical="center" wrapText="1"/>
    </xf>
    <xf numFmtId="3" fontId="57" fillId="0" borderId="0" xfId="31" applyNumberFormat="1" applyFont="1" applyBorder="1" applyAlignment="1" applyProtection="1">
      <alignment vertical="center"/>
    </xf>
    <xf numFmtId="10" fontId="56" fillId="0" borderId="0" xfId="37" applyNumberFormat="1" applyFont="1" applyFill="1" applyBorder="1" applyAlignment="1" applyProtection="1">
      <alignment horizontal="center" vertical="center"/>
    </xf>
    <xf numFmtId="166" fontId="7" fillId="0" borderId="0" xfId="36" applyNumberFormat="1" applyFont="1" applyAlignment="1" applyProtection="1">
      <alignment vertical="center"/>
    </xf>
    <xf numFmtId="10" fontId="7" fillId="0" borderId="0" xfId="37" applyNumberFormat="1" applyFont="1" applyAlignment="1" applyProtection="1">
      <alignment vertical="center"/>
    </xf>
    <xf numFmtId="0" fontId="26" fillId="0" borderId="0" xfId="36" applyFont="1" applyFill="1" applyBorder="1" applyAlignment="1" applyProtection="1">
      <alignment horizontal="center" vertical="center" readingOrder="1"/>
    </xf>
    <xf numFmtId="0" fontId="53" fillId="0" borderId="18" xfId="36" applyFont="1" applyBorder="1" applyAlignment="1" applyProtection="1">
      <alignment horizontal="center" vertical="center"/>
    </xf>
    <xf numFmtId="167" fontId="48" fillId="0" borderId="0" xfId="36" applyNumberFormat="1" applyFont="1" applyAlignment="1" applyProtection="1">
      <alignment horizontal="center" vertical="center"/>
    </xf>
    <xf numFmtId="167" fontId="48" fillId="0" borderId="0" xfId="37" applyNumberFormat="1" applyFont="1" applyFill="1" applyBorder="1" applyAlignment="1" applyProtection="1">
      <alignment horizontal="center" vertical="center"/>
    </xf>
    <xf numFmtId="0" fontId="55" fillId="0" borderId="0" xfId="36" applyFont="1" applyFill="1" applyBorder="1" applyAlignment="1" applyProtection="1">
      <alignment horizontal="center" vertical="center"/>
    </xf>
    <xf numFmtId="168" fontId="54" fillId="0" borderId="0" xfId="31" applyNumberFormat="1" applyFont="1" applyFill="1" applyBorder="1" applyAlignment="1" applyProtection="1">
      <alignment horizontal="center" vertical="center"/>
    </xf>
    <xf numFmtId="4" fontId="45" fillId="0" borderId="0" xfId="37" applyNumberFormat="1" applyFont="1" applyFill="1" applyBorder="1" applyAlignment="1" applyProtection="1">
      <alignment horizontal="center" vertical="center"/>
    </xf>
    <xf numFmtId="10" fontId="32" fillId="0" borderId="0" xfId="37" applyNumberFormat="1" applyFont="1" applyFill="1" applyBorder="1" applyAlignment="1" applyProtection="1">
      <alignment horizontal="center" vertical="center"/>
    </xf>
    <xf numFmtId="1" fontId="27" fillId="0" borderId="0" xfId="31" applyNumberFormat="1" applyFont="1" applyBorder="1" applyAlignment="1" applyProtection="1">
      <alignment horizontal="center" vertical="center"/>
    </xf>
    <xf numFmtId="9" fontId="5" fillId="0" borderId="9" xfId="37" applyFont="1" applyBorder="1" applyAlignment="1" applyProtection="1">
      <alignment horizontal="center" vertical="center"/>
    </xf>
    <xf numFmtId="0" fontId="60" fillId="0" borderId="0" xfId="36" applyFont="1" applyAlignment="1" applyProtection="1">
      <alignment horizontal="center" vertical="center" wrapText="1"/>
    </xf>
    <xf numFmtId="9" fontId="8" fillId="0" borderId="0" xfId="36" applyNumberFormat="1" applyFont="1" applyAlignment="1" applyProtection="1">
      <alignment vertical="center"/>
    </xf>
    <xf numFmtId="0" fontId="24" fillId="0" borderId="0" xfId="36" applyFont="1" applyFill="1" applyBorder="1" applyAlignment="1" applyProtection="1">
      <alignment horizontal="center" vertical="center"/>
    </xf>
    <xf numFmtId="0" fontId="7" fillId="0" borderId="0" xfId="36" applyFont="1" applyFill="1" applyBorder="1" applyAlignment="1" applyProtection="1">
      <alignment vertical="center"/>
    </xf>
    <xf numFmtId="0" fontId="40" fillId="0" borderId="0" xfId="36" applyFont="1" applyAlignment="1" applyProtection="1">
      <alignment horizontal="left" vertical="center"/>
    </xf>
    <xf numFmtId="0" fontId="63" fillId="25" borderId="0" xfId="36" applyFont="1" applyFill="1" applyAlignment="1" applyProtection="1">
      <alignment horizontal="left" vertical="center"/>
    </xf>
    <xf numFmtId="0" fontId="80" fillId="27" borderId="14" xfId="36" applyFont="1" applyFill="1" applyBorder="1" applyAlignment="1" applyProtection="1">
      <alignment horizontal="center" vertical="center" wrapText="1" readingOrder="1"/>
    </xf>
    <xf numFmtId="0" fontId="22" fillId="25" borderId="9" xfId="36" applyFont="1" applyFill="1" applyBorder="1" applyAlignment="1" applyProtection="1">
      <alignment horizontal="center" vertical="center" wrapText="1"/>
    </xf>
    <xf numFmtId="0" fontId="43" fillId="0" borderId="0" xfId="36" applyFont="1" applyFill="1" applyBorder="1" applyAlignment="1" applyProtection="1">
      <alignment horizontal="center" vertical="center" wrapText="1" readingOrder="1"/>
    </xf>
    <xf numFmtId="0" fontId="22" fillId="0" borderId="9" xfId="36" applyFont="1" applyFill="1" applyBorder="1" applyAlignment="1" applyProtection="1">
      <alignment horizontal="left" vertical="center" wrapText="1"/>
    </xf>
    <xf numFmtId="10" fontId="43" fillId="25" borderId="11" xfId="37" applyNumberFormat="1" applyFont="1" applyFill="1" applyBorder="1" applyAlignment="1" applyProtection="1">
      <alignment horizontal="center" vertical="center" wrapText="1"/>
    </xf>
    <xf numFmtId="0" fontId="7" fillId="25" borderId="9" xfId="36" applyFont="1" applyFill="1" applyBorder="1" applyAlignment="1" applyProtection="1">
      <alignment horizontal="center" vertical="center"/>
    </xf>
    <xf numFmtId="164" fontId="5" fillId="0" borderId="0" xfId="37" applyNumberFormat="1" applyFont="1" applyFill="1" applyBorder="1" applyAlignment="1" applyProtection="1">
      <alignment horizontal="center"/>
    </xf>
    <xf numFmtId="4" fontId="43" fillId="0" borderId="0" xfId="37" applyNumberFormat="1" applyFont="1" applyFill="1" applyBorder="1" applyAlignment="1" applyProtection="1">
      <alignment horizontal="center" vertical="center" wrapText="1"/>
    </xf>
    <xf numFmtId="10" fontId="7" fillId="0" borderId="0" xfId="37" applyNumberFormat="1" applyFont="1" applyFill="1" applyBorder="1" applyAlignment="1" applyProtection="1">
      <alignment vertical="center"/>
    </xf>
    <xf numFmtId="166" fontId="5" fillId="0" borderId="0" xfId="37" applyNumberFormat="1" applyFont="1" applyFill="1" applyBorder="1" applyAlignment="1" applyProtection="1">
      <alignment horizontal="center"/>
    </xf>
    <xf numFmtId="0" fontId="82" fillId="0" borderId="0" xfId="36" applyFont="1" applyAlignment="1" applyProtection="1">
      <alignment vertical="center" readingOrder="1"/>
    </xf>
    <xf numFmtId="9" fontId="52" fillId="0" borderId="9" xfId="37" applyFont="1" applyBorder="1" applyAlignment="1" applyProtection="1">
      <alignment horizontal="center" vertical="center"/>
    </xf>
    <xf numFmtId="9" fontId="52" fillId="0" borderId="15" xfId="37" applyFont="1" applyBorder="1" applyAlignment="1" applyProtection="1">
      <alignment horizontal="center" vertical="center"/>
    </xf>
    <xf numFmtId="9" fontId="45" fillId="0" borderId="9" xfId="37" applyNumberFormat="1" applyFont="1" applyFill="1" applyBorder="1" applyAlignment="1" applyProtection="1">
      <alignment horizontal="center" vertical="center" wrapText="1" readingOrder="1"/>
    </xf>
    <xf numFmtId="167" fontId="5" fillId="0" borderId="0" xfId="37" applyNumberFormat="1" applyFont="1" applyFill="1" applyBorder="1" applyAlignment="1" applyProtection="1">
      <alignment horizontal="center"/>
    </xf>
    <xf numFmtId="0" fontId="7" fillId="0" borderId="0" xfId="36" applyFont="1" applyAlignment="1" applyProtection="1">
      <alignment vertical="center" wrapText="1"/>
    </xf>
    <xf numFmtId="0" fontId="46" fillId="0" borderId="0" xfId="36" applyFont="1" applyAlignment="1" applyProtection="1">
      <alignment horizontal="left" wrapText="1"/>
    </xf>
    <xf numFmtId="0" fontId="28" fillId="0" borderId="0" xfId="36" applyFont="1" applyFill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center" vertical="center" wrapText="1"/>
    </xf>
    <xf numFmtId="0" fontId="62" fillId="0" borderId="0" xfId="36" applyFont="1" applyFill="1" applyBorder="1" applyAlignment="1" applyProtection="1">
      <alignment vertical="center" wrapText="1"/>
    </xf>
    <xf numFmtId="0" fontId="48" fillId="0" borderId="0" xfId="36" applyFont="1" applyAlignment="1" applyProtection="1">
      <alignment vertical="center" wrapText="1"/>
    </xf>
    <xf numFmtId="10" fontId="83" fillId="0" borderId="0" xfId="37" applyNumberFormat="1" applyFont="1" applyFill="1" applyBorder="1" applyAlignment="1" applyProtection="1">
      <alignment horizontal="center" wrapText="1"/>
    </xf>
    <xf numFmtId="10" fontId="7" fillId="0" borderId="0" xfId="37" applyNumberFormat="1" applyFont="1" applyFill="1" applyBorder="1" applyAlignment="1" applyProtection="1">
      <alignment horizontal="center" wrapText="1"/>
    </xf>
    <xf numFmtId="0" fontId="28" fillId="0" borderId="0" xfId="36" applyFont="1" applyAlignment="1" applyProtection="1">
      <alignment vertical="center" readingOrder="1"/>
    </xf>
    <xf numFmtId="0" fontId="48" fillId="0" borderId="0" xfId="36" applyFont="1" applyFill="1" applyBorder="1" applyAlignment="1" applyProtection="1">
      <alignment wrapText="1"/>
    </xf>
    <xf numFmtId="0" fontId="48" fillId="0" borderId="0" xfId="36" applyFont="1" applyBorder="1" applyAlignment="1" applyProtection="1">
      <alignment horizontal="center" wrapText="1"/>
    </xf>
    <xf numFmtId="0" fontId="48" fillId="0" borderId="0" xfId="36" applyFont="1" applyAlignment="1" applyProtection="1">
      <alignment horizontal="center" wrapText="1"/>
    </xf>
    <xf numFmtId="0" fontId="48" fillId="0" borderId="0" xfId="36" applyFont="1" applyAlignment="1" applyProtection="1">
      <alignment wrapText="1"/>
    </xf>
    <xf numFmtId="0" fontId="63" fillId="0" borderId="18" xfId="36" applyFont="1" applyFill="1" applyBorder="1" applyAlignment="1" applyProtection="1">
      <alignment horizontal="center" vertical="center"/>
    </xf>
    <xf numFmtId="9" fontId="84" fillId="0" borderId="12" xfId="37" applyFont="1" applyBorder="1" applyAlignment="1" applyProtection="1">
      <alignment horizontal="center" vertical="center"/>
    </xf>
    <xf numFmtId="0" fontId="48" fillId="0" borderId="0" xfId="36" applyFont="1" applyFill="1" applyBorder="1" applyAlignment="1" applyProtection="1">
      <alignment horizontal="center" vertical="center" wrapText="1"/>
    </xf>
    <xf numFmtId="0" fontId="48" fillId="0" borderId="0" xfId="36" applyFont="1" applyFill="1" applyAlignment="1" applyProtection="1">
      <alignment horizontal="center" vertical="center" wrapText="1"/>
    </xf>
    <xf numFmtId="0" fontId="48" fillId="0" borderId="0" xfId="36" applyFont="1" applyFill="1" applyAlignment="1" applyProtection="1">
      <alignment vertical="center" wrapText="1"/>
    </xf>
    <xf numFmtId="10" fontId="7" fillId="0" borderId="0" xfId="37" applyNumberFormat="1" applyFont="1" applyFill="1" applyBorder="1" applyAlignment="1" applyProtection="1">
      <alignment vertical="center" wrapText="1"/>
    </xf>
    <xf numFmtId="0" fontId="7" fillId="0" borderId="0" xfId="36" applyFont="1" applyFill="1" applyAlignment="1" applyProtection="1">
      <alignment vertical="center" wrapText="1"/>
    </xf>
    <xf numFmtId="0" fontId="85" fillId="0" borderId="0" xfId="36" applyFont="1" applyFill="1" applyBorder="1" applyAlignment="1" applyProtection="1">
      <alignment wrapText="1"/>
    </xf>
    <xf numFmtId="0" fontId="24" fillId="0" borderId="0" xfId="36" applyFont="1" applyFill="1" applyBorder="1" applyAlignment="1" applyProtection="1">
      <alignment horizontal="center" vertical="center" wrapText="1"/>
    </xf>
    <xf numFmtId="0" fontId="7" fillId="0" borderId="0" xfId="36" applyFont="1" applyBorder="1" applyAlignment="1" applyProtection="1">
      <alignment wrapText="1"/>
    </xf>
    <xf numFmtId="0" fontId="22" fillId="0" borderId="0" xfId="36" applyFont="1" applyFill="1" applyBorder="1" applyAlignment="1" applyProtection="1">
      <alignment wrapText="1"/>
    </xf>
    <xf numFmtId="168" fontId="28" fillId="0" borderId="0" xfId="31" applyNumberFormat="1" applyFont="1" applyFill="1" applyBorder="1" applyAlignment="1" applyProtection="1">
      <alignment vertical="center" wrapText="1"/>
    </xf>
    <xf numFmtId="0" fontId="28" fillId="0" borderId="0" xfId="36" applyFont="1" applyFill="1" applyBorder="1" applyAlignment="1" applyProtection="1">
      <alignment horizontal="center" wrapText="1"/>
    </xf>
    <xf numFmtId="0" fontId="24" fillId="0" borderId="0" xfId="36" applyFont="1" applyFill="1" applyBorder="1" applyAlignment="1" applyProtection="1">
      <alignment horizontal="center" wrapText="1"/>
    </xf>
    <xf numFmtId="0" fontId="26" fillId="0" borderId="0" xfId="36" applyFont="1" applyBorder="1" applyAlignment="1" applyProtection="1">
      <alignment horizontal="center" wrapText="1"/>
    </xf>
    <xf numFmtId="0" fontId="26" fillId="0" borderId="0" xfId="36" applyFont="1" applyFill="1" applyBorder="1" applyAlignment="1" applyProtection="1">
      <alignment horizontal="center" wrapText="1"/>
    </xf>
    <xf numFmtId="0" fontId="25" fillId="0" borderId="0" xfId="36" applyFont="1" applyBorder="1" applyAlignment="1" applyProtection="1">
      <alignment horizontal="center" wrapText="1"/>
    </xf>
    <xf numFmtId="0" fontId="47" fillId="0" borderId="0" xfId="36" applyFont="1" applyFill="1" applyBorder="1" applyAlignment="1" applyProtection="1">
      <alignment wrapText="1"/>
    </xf>
    <xf numFmtId="168" fontId="33" fillId="0" borderId="0" xfId="31" applyNumberFormat="1" applyFont="1" applyFill="1" applyBorder="1" applyAlignment="1" applyProtection="1">
      <alignment horizontal="center" vertical="center" wrapText="1"/>
    </xf>
    <xf numFmtId="43" fontId="67" fillId="0" borderId="0" xfId="36" applyNumberFormat="1" applyFont="1" applyFill="1" applyBorder="1" applyAlignment="1" applyProtection="1">
      <alignment wrapText="1"/>
    </xf>
    <xf numFmtId="0" fontId="61" fillId="0" borderId="0" xfId="0" applyFont="1" applyAlignment="1" applyProtection="1">
      <alignment vertical="center"/>
    </xf>
    <xf numFmtId="0" fontId="86" fillId="28" borderId="9" xfId="36" applyFont="1" applyFill="1" applyBorder="1" applyAlignment="1" applyProtection="1">
      <alignment horizontal="center" vertical="center" wrapText="1" readingOrder="1"/>
    </xf>
    <xf numFmtId="0" fontId="87" fillId="0" borderId="0" xfId="36" applyFont="1" applyAlignment="1" applyProtection="1">
      <alignment vertical="center"/>
    </xf>
    <xf numFmtId="0" fontId="66" fillId="0" borderId="9" xfId="36" applyFont="1" applyFill="1" applyBorder="1" applyAlignment="1" applyProtection="1">
      <alignment horizontal="left" vertical="center" wrapText="1"/>
    </xf>
    <xf numFmtId="168" fontId="7" fillId="0" borderId="9" xfId="31" applyNumberFormat="1" applyFont="1" applyBorder="1" applyAlignment="1" applyProtection="1">
      <alignment horizontal="center" vertical="center"/>
    </xf>
    <xf numFmtId="0" fontId="24" fillId="0" borderId="0" xfId="36" applyFont="1" applyAlignment="1" applyProtection="1">
      <alignment vertical="center"/>
    </xf>
    <xf numFmtId="0" fontId="7" fillId="0" borderId="0" xfId="36" applyFont="1" applyAlignment="1" applyProtection="1">
      <alignment horizontal="left" vertical="center"/>
    </xf>
    <xf numFmtId="0" fontId="7" fillId="0" borderId="0" xfId="36" applyFont="1" applyBorder="1" applyAlignment="1" applyProtection="1">
      <alignment horizontal="left" vertical="center"/>
    </xf>
    <xf numFmtId="43" fontId="5" fillId="0" borderId="11" xfId="31" applyFont="1" applyBorder="1" applyAlignment="1">
      <alignment horizontal="center"/>
    </xf>
    <xf numFmtId="0" fontId="38" fillId="0" borderId="16" xfId="0" applyFont="1" applyFill="1" applyBorder="1" applyAlignment="1">
      <alignment horizontal="center" vertical="center" wrapText="1"/>
    </xf>
    <xf numFmtId="0" fontId="81" fillId="27" borderId="9" xfId="36" applyFont="1" applyFill="1" applyBorder="1" applyAlignment="1" applyProtection="1">
      <alignment horizontal="center" vertical="center" wrapText="1" readingOrder="1"/>
    </xf>
    <xf numFmtId="2" fontId="48" fillId="0" borderId="0" xfId="31" applyNumberFormat="1" applyFont="1" applyFill="1" applyBorder="1" applyAlignment="1" applyProtection="1">
      <alignment vertical="center" wrapText="1"/>
    </xf>
    <xf numFmtId="43" fontId="44" fillId="0" borderId="9" xfId="31" applyFont="1" applyFill="1" applyBorder="1" applyAlignment="1">
      <alignment horizontal="center" vertical="center" wrapText="1" readingOrder="1"/>
    </xf>
    <xf numFmtId="0" fontId="4" fillId="23" borderId="28" xfId="0" applyFont="1" applyFill="1" applyBorder="1" applyAlignment="1">
      <alignment horizontal="center" vertical="center" wrapText="1"/>
    </xf>
    <xf numFmtId="0" fontId="4" fillId="23" borderId="29" xfId="0" applyFont="1" applyFill="1" applyBorder="1" applyAlignment="1">
      <alignment horizontal="center" vertical="center" wrapText="1"/>
    </xf>
    <xf numFmtId="0" fontId="4" fillId="23" borderId="30" xfId="0" applyFont="1" applyFill="1" applyBorder="1" applyAlignment="1">
      <alignment horizontal="center" vertical="center" wrapText="1"/>
    </xf>
    <xf numFmtId="0" fontId="4" fillId="23" borderId="31" xfId="0" applyFont="1" applyFill="1" applyBorder="1" applyAlignment="1">
      <alignment horizontal="center" vertical="center" wrapText="1"/>
    </xf>
    <xf numFmtId="0" fontId="7" fillId="0" borderId="32" xfId="36" applyFont="1" applyBorder="1" applyAlignment="1">
      <alignment vertical="center"/>
    </xf>
    <xf numFmtId="0" fontId="72" fillId="0" borderId="33" xfId="0" applyFont="1" applyFill="1" applyBorder="1" applyAlignment="1">
      <alignment horizontal="center" vertical="center" wrapText="1"/>
    </xf>
    <xf numFmtId="0" fontId="7" fillId="0" borderId="32" xfId="36" applyFont="1" applyBorder="1" applyAlignment="1">
      <alignment vertical="center" wrapText="1"/>
    </xf>
    <xf numFmtId="0" fontId="7" fillId="0" borderId="34" xfId="36" applyFont="1" applyBorder="1" applyAlignment="1">
      <alignment vertical="center"/>
    </xf>
    <xf numFmtId="0" fontId="38" fillId="0" borderId="36" xfId="0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0" fontId="76" fillId="27" borderId="11" xfId="36" applyFont="1" applyFill="1" applyBorder="1" applyAlignment="1">
      <alignment horizontal="center" vertical="center" wrapText="1" readingOrder="1"/>
    </xf>
    <xf numFmtId="9" fontId="58" fillId="0" borderId="9" xfId="37" applyNumberFormat="1" applyFont="1" applyBorder="1" applyAlignment="1">
      <alignment horizontal="center"/>
    </xf>
    <xf numFmtId="9" fontId="30" fillId="0" borderId="9" xfId="37" applyNumberFormat="1" applyFont="1" applyFill="1" applyBorder="1" applyAlignment="1">
      <alignment horizontal="center" vertical="center" wrapText="1"/>
    </xf>
    <xf numFmtId="9" fontId="44" fillId="0" borderId="9" xfId="37" applyFont="1" applyFill="1" applyBorder="1" applyAlignment="1">
      <alignment horizontal="center" vertical="center" wrapText="1" readingOrder="1"/>
    </xf>
    <xf numFmtId="9" fontId="76" fillId="27" borderId="9" xfId="37" applyFont="1" applyFill="1" applyBorder="1" applyAlignment="1">
      <alignment horizontal="center" vertical="center" wrapText="1" readingOrder="1"/>
    </xf>
    <xf numFmtId="2" fontId="30" fillId="0" borderId="13" xfId="37" applyNumberFormat="1" applyFont="1" applyFill="1" applyBorder="1" applyAlignment="1">
      <alignment horizontal="center" vertical="center" wrapText="1" readingOrder="1"/>
    </xf>
    <xf numFmtId="0" fontId="69" fillId="29" borderId="16" xfId="36" applyFont="1" applyFill="1" applyBorder="1" applyAlignment="1" applyProtection="1">
      <alignment horizontal="center" vertical="center"/>
    </xf>
    <xf numFmtId="0" fontId="69" fillId="29" borderId="11" xfId="36" applyFont="1" applyFill="1" applyBorder="1" applyAlignment="1" applyProtection="1">
      <alignment horizontal="center" vertical="center"/>
    </xf>
    <xf numFmtId="168" fontId="90" fillId="0" borderId="14" xfId="31" applyNumberFormat="1" applyFont="1" applyBorder="1" applyAlignment="1" applyProtection="1">
      <alignment horizontal="center" vertical="center"/>
    </xf>
    <xf numFmtId="168" fontId="90" fillId="0" borderId="38" xfId="31" applyNumberFormat="1" applyFont="1" applyBorder="1" applyAlignment="1" applyProtection="1">
      <alignment horizontal="center" vertical="center"/>
    </xf>
    <xf numFmtId="168" fontId="90" fillId="0" borderId="15" xfId="31" applyNumberFormat="1" applyFont="1" applyBorder="1" applyAlignment="1" applyProtection="1">
      <alignment horizontal="center" vertical="center"/>
    </xf>
    <xf numFmtId="9" fontId="85" fillId="0" borderId="13" xfId="37" applyFont="1" applyBorder="1" applyAlignment="1" applyProtection="1">
      <alignment horizontal="center" vertical="center"/>
    </xf>
    <xf numFmtId="9" fontId="85" fillId="0" borderId="13" xfId="37" applyFont="1" applyFill="1" applyBorder="1" applyAlignment="1" applyProtection="1">
      <alignment horizontal="center" vertical="center"/>
    </xf>
    <xf numFmtId="168" fontId="29" fillId="30" borderId="16" xfId="31" applyNumberFormat="1" applyFont="1" applyFill="1" applyBorder="1" applyAlignment="1" applyProtection="1">
      <alignment horizontal="center" vertical="center" wrapText="1"/>
      <protection locked="0"/>
    </xf>
    <xf numFmtId="168" fontId="29" fillId="30" borderId="11" xfId="31" applyNumberFormat="1" applyFont="1" applyFill="1" applyBorder="1" applyAlignment="1" applyProtection="1">
      <alignment horizontal="center" vertical="center" wrapText="1"/>
      <protection locked="0"/>
    </xf>
    <xf numFmtId="168" fontId="64" fillId="0" borderId="19" xfId="31" applyNumberFormat="1" applyFont="1" applyBorder="1" applyAlignment="1" applyProtection="1">
      <alignment horizontal="center" vertical="center" wrapText="1"/>
    </xf>
    <xf numFmtId="168" fontId="64" fillId="0" borderId="20" xfId="31" applyNumberFormat="1" applyFont="1" applyBorder="1" applyAlignment="1" applyProtection="1">
      <alignment horizontal="center" vertical="center" wrapText="1"/>
    </xf>
    <xf numFmtId="0" fontId="7" fillId="0" borderId="21" xfId="36" applyFont="1" applyFill="1" applyBorder="1" applyAlignment="1" applyProtection="1">
      <alignment horizontal="left" vertical="center" wrapText="1"/>
    </xf>
    <xf numFmtId="0" fontId="28" fillId="30" borderId="25" xfId="0" applyFont="1" applyFill="1" applyBorder="1" applyAlignment="1" applyProtection="1">
      <alignment horizontal="center" vertical="center"/>
      <protection locked="0"/>
    </xf>
    <xf numFmtId="0" fontId="28" fillId="30" borderId="26" xfId="0" applyFont="1" applyFill="1" applyBorder="1" applyAlignment="1" applyProtection="1">
      <alignment horizontal="center" vertical="center"/>
      <protection locked="0"/>
    </xf>
    <xf numFmtId="0" fontId="28" fillId="30" borderId="27" xfId="0" applyFont="1" applyFill="1" applyBorder="1" applyAlignment="1" applyProtection="1">
      <alignment horizontal="center" vertical="center"/>
      <protection locked="0"/>
    </xf>
    <xf numFmtId="0" fontId="65" fillId="25" borderId="22" xfId="0" applyFont="1" applyFill="1" applyBorder="1" applyAlignment="1" applyProtection="1">
      <alignment horizontal="center" vertical="center"/>
    </xf>
    <xf numFmtId="0" fontId="65" fillId="25" borderId="23" xfId="0" applyFont="1" applyFill="1" applyBorder="1" applyAlignment="1" applyProtection="1">
      <alignment horizontal="center" vertical="center"/>
    </xf>
    <xf numFmtId="0" fontId="65" fillId="25" borderId="24" xfId="0" applyFont="1" applyFill="1" applyBorder="1" applyAlignment="1" applyProtection="1">
      <alignment horizontal="center" vertical="center"/>
    </xf>
    <xf numFmtId="0" fontId="60" fillId="0" borderId="0" xfId="36" applyFont="1" applyAlignment="1" applyProtection="1">
      <alignment horizontal="center" vertical="center" wrapText="1"/>
    </xf>
    <xf numFmtId="0" fontId="7" fillId="0" borderId="16" xfId="36" applyFont="1" applyBorder="1" applyAlignment="1" applyProtection="1">
      <alignment horizontal="left" vertical="center" wrapText="1"/>
    </xf>
    <xf numFmtId="0" fontId="7" fillId="0" borderId="11" xfId="36" applyFont="1" applyBorder="1" applyAlignment="1" applyProtection="1">
      <alignment horizontal="left" vertical="center" wrapText="1"/>
    </xf>
    <xf numFmtId="2" fontId="29" fillId="24" borderId="16" xfId="31" applyNumberFormat="1" applyFont="1" applyFill="1" applyBorder="1" applyAlignment="1" applyProtection="1">
      <alignment horizontal="center" vertical="center" wrapText="1"/>
    </xf>
    <xf numFmtId="2" fontId="29" fillId="24" borderId="11" xfId="31" applyNumberFormat="1" applyFont="1" applyFill="1" applyBorder="1" applyAlignment="1" applyProtection="1">
      <alignment horizontal="center" vertical="center" wrapText="1"/>
    </xf>
    <xf numFmtId="9" fontId="84" fillId="0" borderId="12" xfId="37" applyFont="1" applyBorder="1" applyAlignment="1" applyProtection="1">
      <alignment horizontal="center"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88" fillId="0" borderId="9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72" fillId="31" borderId="33" xfId="0" applyFont="1" applyFill="1" applyBorder="1" applyAlignment="1">
      <alignment horizontal="center" vertical="center" wrapText="1"/>
    </xf>
    <xf numFmtId="0" fontId="72" fillId="0" borderId="37" xfId="0" applyFont="1" applyFill="1" applyBorder="1" applyAlignment="1">
      <alignment horizontal="center" vertical="center" wrapText="1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/>
    <cellStyle name="Insatisfaisant" xfId="30" builtinId="27" customBuiltin="1"/>
    <cellStyle name="Milliers" xfId="31" builtinId="3"/>
    <cellStyle name="Milliers 2" xfId="32"/>
    <cellStyle name="Neutre" xfId="33" builtinId="28" customBuiltin="1"/>
    <cellStyle name="Normal" xfId="0" builtinId="0"/>
    <cellStyle name="Normal 2" xfId="34"/>
    <cellStyle name="Normal_ELEMENTS DE BASE SIGMA" xfId="35"/>
    <cellStyle name="Normal_RECAP CALCULS CL" xfId="36"/>
    <cellStyle name="Pourcentage" xfId="37" builtinId="5"/>
    <cellStyle name="Pourcentage 2" xfId="38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300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ill>
        <patternFill>
          <bgColor rgb="FFF7CF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ill>
        <patternFill>
          <bgColor rgb="FFF7CF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B0B9C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00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F6B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1</xdr:row>
      <xdr:rowOff>38100</xdr:rowOff>
    </xdr:from>
    <xdr:to>
      <xdr:col>20</xdr:col>
      <xdr:colOff>704850</xdr:colOff>
      <xdr:row>2</xdr:row>
      <xdr:rowOff>19050</xdr:rowOff>
    </xdr:to>
    <xdr:pic>
      <xdr:nvPicPr>
        <xdr:cNvPr id="12044" name="Picture 12" descr="Sans titre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152400"/>
          <a:ext cx="428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895350</xdr:colOff>
      <xdr:row>7</xdr:row>
      <xdr:rowOff>28575</xdr:rowOff>
    </xdr:from>
    <xdr:to>
      <xdr:col>19</xdr:col>
      <xdr:colOff>95250</xdr:colOff>
      <xdr:row>10</xdr:row>
      <xdr:rowOff>19050</xdr:rowOff>
    </xdr:to>
    <xdr:pic>
      <xdr:nvPicPr>
        <xdr:cNvPr id="12045" name="Picture 2" descr="M6_Rou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1362075"/>
          <a:ext cx="857250" cy="7048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J95"/>
  <sheetViews>
    <sheetView showGridLines="0" tabSelected="1" zoomScaleNormal="100" workbookViewId="0">
      <selection activeCell="D4" sqref="D4:G4"/>
    </sheetView>
  </sheetViews>
  <sheetFormatPr baseColWidth="10" defaultRowHeight="15" x14ac:dyDescent="0.2"/>
  <cols>
    <col min="1" max="1" width="2.7109375" style="77" customWidth="1"/>
    <col min="2" max="2" width="36.140625" style="77" customWidth="1"/>
    <col min="3" max="3" width="5.7109375" style="78" bestFit="1" customWidth="1"/>
    <col min="4" max="4" width="13.7109375" style="78" customWidth="1"/>
    <col min="5" max="5" width="10.85546875" style="78" customWidth="1"/>
    <col min="6" max="7" width="11" style="78" customWidth="1"/>
    <col min="8" max="11" width="9.7109375" style="78" customWidth="1"/>
    <col min="12" max="12" width="9.7109375" style="79" customWidth="1"/>
    <col min="13" max="13" width="9.7109375" style="80" customWidth="1"/>
    <col min="14" max="15" width="12.140625" style="80" bestFit="1" customWidth="1"/>
    <col min="16" max="16" width="11.5703125" style="78" bestFit="1" customWidth="1"/>
    <col min="17" max="17" width="11.5703125" style="77" bestFit="1" customWidth="1"/>
    <col min="18" max="18" width="13.5703125" style="81" customWidth="1"/>
    <col min="19" max="19" width="11.28515625" style="78" customWidth="1"/>
    <col min="20" max="20" width="2.7109375" style="77" customWidth="1"/>
    <col min="21" max="21" width="11.42578125" style="81" customWidth="1"/>
    <col min="22" max="22" width="7.42578125" style="78" customWidth="1"/>
    <col min="23" max="25" width="7.42578125" style="77" customWidth="1"/>
    <col min="26" max="26" width="12.5703125" style="77" bestFit="1" customWidth="1"/>
    <col min="27" max="27" width="11.5703125" style="77" bestFit="1" customWidth="1"/>
    <col min="28" max="33" width="11.42578125" style="77"/>
    <col min="34" max="34" width="11.5703125" style="77" bestFit="1" customWidth="1"/>
    <col min="35" max="16384" width="11.42578125" style="77"/>
  </cols>
  <sheetData>
    <row r="1" spans="1:36" ht="9" customHeight="1" thickBot="1" x14ac:dyDescent="0.25"/>
    <row r="2" spans="1:36" ht="27" thickBot="1" x14ac:dyDescent="0.25">
      <c r="B2" s="225" t="s">
        <v>99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7"/>
    </row>
    <row r="3" spans="1:36" ht="7.5" customHeight="1" x14ac:dyDescent="0.2">
      <c r="B3" s="83"/>
      <c r="Q3" s="84" t="b">
        <v>0</v>
      </c>
      <c r="S3" s="80"/>
      <c r="T3" s="82"/>
    </row>
    <row r="4" spans="1:36" ht="19.5" customHeight="1" x14ac:dyDescent="0.2">
      <c r="B4" s="85" t="s">
        <v>2</v>
      </c>
      <c r="D4" s="222" t="s">
        <v>7</v>
      </c>
      <c r="E4" s="223"/>
      <c r="F4" s="223"/>
      <c r="G4" s="224"/>
      <c r="I4" s="86" t="str">
        <f>IF(VLOOKUP(D4,INDICES!B:E,4,FALSE)="","",(VLOOKUP(D4,INDICES!B:E,4,FALSE)))</f>
        <v/>
      </c>
      <c r="J4" s="87"/>
      <c r="K4" s="88"/>
      <c r="L4" s="88"/>
      <c r="M4" s="88"/>
      <c r="N4" s="88"/>
      <c r="Q4" s="84"/>
    </row>
    <row r="5" spans="1:36" ht="12.75" customHeight="1" x14ac:dyDescent="0.2">
      <c r="E5" s="89"/>
      <c r="G5" s="89"/>
      <c r="I5" s="89"/>
      <c r="K5" s="88"/>
      <c r="L5" s="88"/>
      <c r="M5" s="88"/>
      <c r="N5" s="88"/>
      <c r="Q5" s="82"/>
    </row>
    <row r="6" spans="1:36" s="97" customFormat="1" ht="13.5" customHeight="1" x14ac:dyDescent="0.25">
      <c r="A6" s="90"/>
      <c r="B6" s="91" t="s">
        <v>49</v>
      </c>
      <c r="C6" s="92"/>
      <c r="D6" s="90"/>
      <c r="E6" s="88"/>
      <c r="F6" s="93"/>
      <c r="G6" s="94"/>
      <c r="H6" s="88"/>
      <c r="I6" s="95"/>
      <c r="J6" s="94"/>
      <c r="K6" s="88"/>
      <c r="L6" s="88"/>
      <c r="M6" s="88"/>
      <c r="N6" s="88"/>
      <c r="O6" s="93"/>
      <c r="P6" s="96"/>
      <c r="R6" s="95"/>
      <c r="S6" s="96"/>
      <c r="U6" s="95"/>
      <c r="V6" s="96"/>
    </row>
    <row r="7" spans="1:36" s="99" customFormat="1" ht="15.75" x14ac:dyDescent="0.2">
      <c r="A7" s="77"/>
      <c r="B7" s="98" t="s">
        <v>50</v>
      </c>
      <c r="C7" s="78"/>
      <c r="D7" s="78"/>
      <c r="E7" s="78"/>
      <c r="G7" s="78"/>
      <c r="I7" s="78"/>
      <c r="K7" s="78"/>
      <c r="L7" s="79"/>
      <c r="M7" s="100"/>
      <c r="N7" s="100"/>
      <c r="O7" s="100"/>
      <c r="Q7" s="82"/>
      <c r="R7" s="101"/>
      <c r="S7" s="101"/>
      <c r="T7" s="82"/>
      <c r="U7" s="101"/>
    </row>
    <row r="8" spans="1:36" ht="10.5" customHeight="1" x14ac:dyDescent="0.2">
      <c r="D8" s="102"/>
      <c r="E8" s="103"/>
      <c r="F8" s="104"/>
      <c r="G8" s="105"/>
      <c r="H8" s="104"/>
      <c r="I8" s="105"/>
      <c r="J8" s="80"/>
      <c r="M8" s="106"/>
      <c r="N8" s="106"/>
      <c r="O8" s="106"/>
      <c r="P8" s="80"/>
      <c r="Q8" s="82"/>
      <c r="S8" s="107"/>
      <c r="T8" s="108"/>
      <c r="U8" s="109"/>
    </row>
    <row r="9" spans="1:36" ht="30.75" customHeight="1" x14ac:dyDescent="0.2">
      <c r="A9" s="99"/>
      <c r="B9" s="110" t="s">
        <v>0</v>
      </c>
      <c r="D9" s="68" t="s">
        <v>57</v>
      </c>
      <c r="E9" s="68" t="s">
        <v>58</v>
      </c>
      <c r="F9" s="68" t="s">
        <v>59</v>
      </c>
      <c r="G9" s="68" t="s">
        <v>60</v>
      </c>
      <c r="H9" s="68" t="s">
        <v>61</v>
      </c>
      <c r="I9" s="68" t="s">
        <v>62</v>
      </c>
      <c r="J9" s="68" t="s">
        <v>63</v>
      </c>
      <c r="K9" s="68" t="s">
        <v>64</v>
      </c>
      <c r="L9" s="68" t="s">
        <v>65</v>
      </c>
      <c r="M9" s="68" t="s">
        <v>66</v>
      </c>
      <c r="N9" s="68" t="s">
        <v>67</v>
      </c>
      <c r="O9" s="68" t="s">
        <v>68</v>
      </c>
      <c r="P9" s="68" t="s">
        <v>69</v>
      </c>
      <c r="Q9" s="68" t="s">
        <v>70</v>
      </c>
      <c r="R9" s="68" t="s">
        <v>71</v>
      </c>
      <c r="S9" s="108"/>
      <c r="T9" s="109"/>
      <c r="U9" s="78"/>
      <c r="V9" s="77"/>
      <c r="AF9" s="78"/>
    </row>
    <row r="10" spans="1:36" x14ac:dyDescent="0.2">
      <c r="B10" s="112" t="s">
        <v>100</v>
      </c>
      <c r="D10" s="191">
        <v>80</v>
      </c>
      <c r="E10" s="191">
        <v>90</v>
      </c>
      <c r="F10" s="191">
        <v>90</v>
      </c>
      <c r="G10" s="191">
        <v>105</v>
      </c>
      <c r="H10" s="191">
        <v>100</v>
      </c>
      <c r="I10" s="191">
        <v>100</v>
      </c>
      <c r="J10" s="191">
        <v>120</v>
      </c>
      <c r="K10" s="191">
        <v>105</v>
      </c>
      <c r="L10" s="191">
        <v>80</v>
      </c>
      <c r="M10" s="191">
        <v>65</v>
      </c>
      <c r="N10" s="191">
        <v>105</v>
      </c>
      <c r="O10" s="191">
        <v>120</v>
      </c>
      <c r="P10" s="191">
        <v>120</v>
      </c>
      <c r="Q10" s="191">
        <v>120</v>
      </c>
      <c r="R10" s="191">
        <v>90</v>
      </c>
      <c r="S10" s="113"/>
      <c r="T10" s="114"/>
      <c r="U10" s="78"/>
      <c r="V10" s="77"/>
      <c r="AA10" s="115"/>
      <c r="AF10" s="78"/>
      <c r="AI10" s="116"/>
    </row>
    <row r="11" spans="1:36" ht="8.25" customHeight="1" x14ac:dyDescent="0.2">
      <c r="B11" s="117"/>
      <c r="E11" s="118"/>
      <c r="F11" s="119"/>
      <c r="G11" s="120"/>
      <c r="H11" s="121"/>
      <c r="I11" s="122"/>
      <c r="J11" s="123"/>
      <c r="K11" s="124"/>
      <c r="L11" s="125"/>
      <c r="M11" s="125"/>
      <c r="N11" s="81"/>
      <c r="O11" s="107"/>
      <c r="P11" s="77"/>
      <c r="Q11" s="81"/>
      <c r="R11" s="78"/>
      <c r="S11" s="113"/>
      <c r="T11" s="114"/>
      <c r="U11" s="78"/>
      <c r="V11" s="77"/>
      <c r="AA11" s="115"/>
      <c r="AF11" s="78"/>
      <c r="AI11" s="116"/>
    </row>
    <row r="12" spans="1:36" ht="18" customHeight="1" x14ac:dyDescent="0.2"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126">
        <f>SUM(D12:R12)</f>
        <v>0</v>
      </c>
      <c r="T12" s="114"/>
      <c r="U12" s="78"/>
      <c r="V12" s="77"/>
      <c r="AA12" s="115"/>
      <c r="AF12" s="78"/>
      <c r="AI12" s="116"/>
    </row>
    <row r="13" spans="1:36" ht="11.25" customHeight="1" x14ac:dyDescent="0.2">
      <c r="A13" s="228"/>
      <c r="B13" s="228"/>
      <c r="C13" s="228"/>
      <c r="E13" s="128"/>
      <c r="H13" s="128"/>
      <c r="I13" s="129"/>
      <c r="J13" s="80"/>
      <c r="K13" s="80"/>
      <c r="L13" s="80"/>
      <c r="M13" s="77"/>
      <c r="N13" s="78"/>
      <c r="O13" s="81"/>
      <c r="P13" s="130"/>
      <c r="T13" s="81"/>
      <c r="V13" s="81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</row>
    <row r="14" spans="1:36" ht="15.75" x14ac:dyDescent="0.2">
      <c r="A14" s="127"/>
      <c r="B14" s="98" t="s">
        <v>51</v>
      </c>
      <c r="C14" s="127"/>
      <c r="E14" s="128"/>
      <c r="H14" s="128"/>
      <c r="I14" s="129"/>
      <c r="J14" s="80"/>
      <c r="K14" s="80"/>
      <c r="L14" s="80"/>
      <c r="M14" s="77"/>
      <c r="N14" s="78"/>
      <c r="O14" s="81"/>
      <c r="P14" s="130"/>
      <c r="T14" s="81"/>
      <c r="V14" s="81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</row>
    <row r="15" spans="1:36" ht="9.75" customHeight="1" x14ac:dyDescent="0.2">
      <c r="B15" s="131"/>
      <c r="C15" s="105"/>
      <c r="E15" s="128"/>
      <c r="H15" s="128"/>
      <c r="I15" s="129"/>
      <c r="J15" s="80"/>
      <c r="K15" s="80"/>
      <c r="L15" s="80"/>
      <c r="M15" s="77"/>
      <c r="N15" s="78"/>
      <c r="O15" s="81"/>
      <c r="P15" s="130"/>
      <c r="T15" s="81"/>
      <c r="V15" s="81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</row>
    <row r="16" spans="1:36" ht="36" customHeight="1" x14ac:dyDescent="0.2">
      <c r="B16" s="132" t="s">
        <v>1</v>
      </c>
      <c r="C16" s="77"/>
      <c r="D16" s="111" t="str">
        <f>D9</f>
        <v>1er janvier
06 janvier</v>
      </c>
      <c r="E16" s="111" t="str">
        <f t="shared" ref="E16:R16" si="0">E9</f>
        <v>07 janvier
10 février</v>
      </c>
      <c r="F16" s="111" t="str">
        <f t="shared" si="0"/>
        <v>11 février
10 mars</v>
      </c>
      <c r="G16" s="111" t="str">
        <f t="shared" si="0"/>
        <v>11 mars
07 avril</v>
      </c>
      <c r="H16" s="111" t="str">
        <f t="shared" si="0"/>
        <v>08 avril
28 avril</v>
      </c>
      <c r="I16" s="111" t="str">
        <f t="shared" si="0"/>
        <v>29 avril
12 mai</v>
      </c>
      <c r="J16" s="111" t="str">
        <f t="shared" si="0"/>
        <v>13 mai
30 juin</v>
      </c>
      <c r="K16" s="111" t="str">
        <f t="shared" si="0"/>
        <v>01 juillet 
14 juillet</v>
      </c>
      <c r="L16" s="111" t="str">
        <f t="shared" si="0"/>
        <v>15 juillet
28 juillet</v>
      </c>
      <c r="M16" s="111" t="str">
        <f t="shared" si="0"/>
        <v>29 juillet
18 août</v>
      </c>
      <c r="N16" s="111" t="str">
        <f t="shared" si="0"/>
        <v>19 août 
01 septembre</v>
      </c>
      <c r="O16" s="111" t="str">
        <f t="shared" si="0"/>
        <v>02 septembre
20 octobre</v>
      </c>
      <c r="P16" s="111" t="str">
        <f t="shared" si="0"/>
        <v>21 octobre
03 novembre</v>
      </c>
      <c r="Q16" s="111" t="str">
        <f t="shared" si="0"/>
        <v>04 novembre
22 décembre</v>
      </c>
      <c r="R16" s="111" t="str">
        <f t="shared" si="0"/>
        <v>23 décembre
31 décembre</v>
      </c>
      <c r="S16" s="133" t="s">
        <v>13</v>
      </c>
      <c r="T16" s="78"/>
      <c r="U16" s="134" t="s">
        <v>102</v>
      </c>
      <c r="V16" s="135"/>
      <c r="W16" s="135"/>
      <c r="X16" s="135"/>
      <c r="Y16" s="135"/>
      <c r="Z16" s="135"/>
      <c r="AA16" s="130"/>
      <c r="AB16" s="135"/>
      <c r="AC16" s="135"/>
      <c r="AD16" s="135"/>
      <c r="AE16" s="135"/>
      <c r="AF16" s="135"/>
      <c r="AG16" s="135"/>
      <c r="AH16" s="135"/>
      <c r="AI16" s="135"/>
      <c r="AJ16" s="130"/>
    </row>
    <row r="17" spans="1:36" ht="18" customHeight="1" x14ac:dyDescent="0.2">
      <c r="B17" s="136" t="s">
        <v>15</v>
      </c>
      <c r="C17" s="77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37">
        <f>SUMPRODUCT($D$12:$R$12,D17:R17)</f>
        <v>0</v>
      </c>
      <c r="T17" s="78"/>
      <c r="U17" s="138">
        <f>IF(D4=0,"-",HLOOKUP(VLOOKUP($D$4,lots,2,FALSE),sets,2))</f>
        <v>85</v>
      </c>
      <c r="V17" s="139"/>
      <c r="W17" s="139"/>
      <c r="X17" s="139"/>
      <c r="Y17" s="139"/>
      <c r="Z17" s="140"/>
      <c r="AA17" s="141"/>
      <c r="AB17" s="142"/>
      <c r="AC17" s="142"/>
      <c r="AD17" s="142"/>
      <c r="AE17" s="142"/>
      <c r="AF17" s="142"/>
      <c r="AG17" s="142"/>
      <c r="AH17" s="142"/>
      <c r="AI17" s="140"/>
      <c r="AJ17" s="130"/>
    </row>
    <row r="18" spans="1:36" ht="18" customHeight="1" x14ac:dyDescent="0.2">
      <c r="B18" s="136" t="s">
        <v>16</v>
      </c>
      <c r="C18" s="77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137">
        <f>SUMPRODUCT($D$12:$R$12,D18:R18)</f>
        <v>0</v>
      </c>
      <c r="T18" s="78"/>
      <c r="U18" s="138">
        <f>IF(D4=0,"-",HLOOKUP(VLOOKUP($D$4,lots,2,FALSE),sets,3))</f>
        <v>102</v>
      </c>
      <c r="V18" s="139"/>
      <c r="W18" s="139"/>
      <c r="X18" s="139"/>
      <c r="Y18" s="139"/>
      <c r="Z18" s="140"/>
      <c r="AA18" s="141"/>
      <c r="AB18" s="142"/>
      <c r="AC18" s="142"/>
      <c r="AD18" s="142"/>
      <c r="AE18" s="142"/>
      <c r="AF18" s="142"/>
      <c r="AG18" s="142"/>
      <c r="AH18" s="142"/>
      <c r="AI18" s="140"/>
      <c r="AJ18" s="130"/>
    </row>
    <row r="19" spans="1:36" ht="18" customHeight="1" x14ac:dyDescent="0.2">
      <c r="B19" s="136" t="s">
        <v>17</v>
      </c>
      <c r="C19" s="77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137">
        <f>SUMPRODUCT($D$12:$R$12,D19:R19)</f>
        <v>0</v>
      </c>
      <c r="T19" s="78"/>
      <c r="U19" s="138">
        <f>IF(D4=0,"-",HLOOKUP(VLOOKUP($D$4,lots,2,FALSE),sets,4))</f>
        <v>135</v>
      </c>
      <c r="V19" s="139"/>
      <c r="W19" s="139"/>
      <c r="X19" s="139"/>
      <c r="Y19" s="139"/>
      <c r="Z19" s="140"/>
      <c r="AA19" s="141"/>
      <c r="AB19" s="142"/>
      <c r="AC19" s="142"/>
      <c r="AD19" s="142"/>
      <c r="AE19" s="142"/>
      <c r="AF19" s="142"/>
      <c r="AG19" s="142"/>
      <c r="AH19" s="142"/>
      <c r="AI19" s="140"/>
      <c r="AJ19" s="130"/>
    </row>
    <row r="20" spans="1:36" ht="18" customHeight="1" x14ac:dyDescent="0.2">
      <c r="B20" s="136" t="s">
        <v>18</v>
      </c>
      <c r="C20" s="77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137">
        <f>SUMPRODUCT($D$12:$R$12,D20:R20)</f>
        <v>0</v>
      </c>
      <c r="T20" s="78"/>
      <c r="U20" s="138">
        <f>IF(D4=0,"-",HLOOKUP(VLOOKUP($D$4,lots,2,FALSE),sets,5))</f>
        <v>90</v>
      </c>
      <c r="V20" s="139"/>
      <c r="W20" s="139"/>
      <c r="X20" s="139"/>
      <c r="Y20" s="139"/>
      <c r="Z20" s="140"/>
      <c r="AA20" s="141"/>
      <c r="AB20" s="142"/>
      <c r="AC20" s="142"/>
      <c r="AD20" s="142"/>
      <c r="AE20" s="142"/>
      <c r="AF20" s="142"/>
      <c r="AG20" s="142"/>
      <c r="AH20" s="142"/>
      <c r="AI20" s="140"/>
      <c r="AJ20" s="130"/>
    </row>
    <row r="21" spans="1:36" s="97" customFormat="1" ht="18" customHeight="1" x14ac:dyDescent="0.25">
      <c r="A21" s="77"/>
      <c r="B21" s="143" t="str">
        <f>IF(COUNTIF(D17:R20,"&gt;=75%")&gt;0,"pourcentage max. inférieur à 75%","")</f>
        <v/>
      </c>
      <c r="C21" s="78"/>
      <c r="D21" s="144">
        <f>SUM(D17:D20)</f>
        <v>0</v>
      </c>
      <c r="E21" s="144">
        <f>SUM(E17:E20)</f>
        <v>0</v>
      </c>
      <c r="F21" s="144">
        <f t="shared" ref="F21:R21" si="1">SUM(F17:F20)</f>
        <v>0</v>
      </c>
      <c r="G21" s="144">
        <f t="shared" si="1"/>
        <v>0</v>
      </c>
      <c r="H21" s="144">
        <f>SUM(H17:H20)</f>
        <v>0</v>
      </c>
      <c r="I21" s="144">
        <f>SUM(I17:I20)</f>
        <v>0</v>
      </c>
      <c r="J21" s="144">
        <f t="shared" si="1"/>
        <v>0</v>
      </c>
      <c r="K21" s="144">
        <f t="shared" si="1"/>
        <v>0</v>
      </c>
      <c r="L21" s="144">
        <f t="shared" si="1"/>
        <v>0</v>
      </c>
      <c r="M21" s="144">
        <f t="shared" si="1"/>
        <v>0</v>
      </c>
      <c r="N21" s="145">
        <f t="shared" si="1"/>
        <v>0</v>
      </c>
      <c r="O21" s="145">
        <f t="shared" si="1"/>
        <v>0</v>
      </c>
      <c r="P21" s="145">
        <f t="shared" si="1"/>
        <v>0</v>
      </c>
      <c r="Q21" s="145">
        <f t="shared" si="1"/>
        <v>0</v>
      </c>
      <c r="R21" s="145">
        <f t="shared" si="1"/>
        <v>0</v>
      </c>
      <c r="S21" s="146">
        <f>SUM(S17:S20)</f>
        <v>0</v>
      </c>
      <c r="U21" s="139"/>
      <c r="V21" s="139"/>
      <c r="W21" s="139"/>
      <c r="X21" s="139"/>
      <c r="Y21" s="139"/>
      <c r="Z21" s="139"/>
      <c r="AA21" s="141"/>
      <c r="AB21" s="147"/>
      <c r="AC21" s="147"/>
      <c r="AD21" s="147"/>
      <c r="AE21" s="147"/>
      <c r="AF21" s="147"/>
      <c r="AG21" s="147"/>
      <c r="AH21" s="147"/>
      <c r="AI21" s="139"/>
      <c r="AJ21" s="94"/>
    </row>
    <row r="22" spans="1:36" s="148" customFormat="1" ht="12.75" customHeight="1" x14ac:dyDescent="0.35">
      <c r="B22" s="149"/>
      <c r="E22" s="150"/>
      <c r="F22" s="151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  <c r="R22" s="154"/>
      <c r="S22" s="155"/>
      <c r="T22" s="155"/>
      <c r="U22" s="155"/>
      <c r="V22" s="155"/>
      <c r="W22" s="155"/>
      <c r="X22" s="155"/>
      <c r="Y22" s="155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6" s="97" customFormat="1" ht="24" customHeight="1" x14ac:dyDescent="0.25">
      <c r="A23" s="77"/>
      <c r="B23" s="156"/>
      <c r="C23" s="78"/>
      <c r="D23" s="78"/>
      <c r="E23" s="233" t="s">
        <v>45</v>
      </c>
      <c r="F23" s="233"/>
      <c r="G23" s="157"/>
      <c r="H23" s="233" t="s">
        <v>46</v>
      </c>
      <c r="I23" s="233"/>
      <c r="J23" s="157"/>
      <c r="K23" s="233" t="s">
        <v>47</v>
      </c>
      <c r="L23" s="233"/>
      <c r="M23" s="158"/>
      <c r="N23" s="158"/>
      <c r="O23" s="158"/>
      <c r="P23" s="159"/>
      <c r="Q23" s="160"/>
      <c r="R23" s="154"/>
      <c r="S23" s="155"/>
      <c r="T23" s="155"/>
      <c r="U23" s="155"/>
      <c r="V23" s="155"/>
      <c r="W23" s="155"/>
      <c r="X23" s="155"/>
      <c r="Y23" s="155"/>
      <c r="Z23" s="94"/>
      <c r="AA23" s="94"/>
      <c r="AB23" s="94"/>
      <c r="AC23" s="94"/>
      <c r="AD23" s="94"/>
      <c r="AE23" s="94"/>
      <c r="AF23" s="94"/>
      <c r="AG23" s="94"/>
      <c r="AH23" s="94"/>
      <c r="AI23" s="94"/>
    </row>
    <row r="24" spans="1:36" s="97" customFormat="1" ht="13.5" customHeight="1" x14ac:dyDescent="0.25">
      <c r="A24" s="77"/>
      <c r="B24" s="156"/>
      <c r="C24" s="78"/>
      <c r="D24" s="78"/>
      <c r="E24" s="210">
        <v>100</v>
      </c>
      <c r="F24" s="211"/>
      <c r="G24" s="157"/>
      <c r="H24" s="210">
        <v>104</v>
      </c>
      <c r="I24" s="211"/>
      <c r="J24" s="157"/>
      <c r="K24" s="210">
        <v>106</v>
      </c>
      <c r="L24" s="211"/>
      <c r="M24" s="158"/>
      <c r="N24" s="158"/>
      <c r="O24" s="158"/>
      <c r="P24" s="159"/>
      <c r="Q24" s="160"/>
      <c r="R24" s="154"/>
      <c r="S24" s="155"/>
      <c r="T24" s="155"/>
      <c r="U24" s="155"/>
      <c r="V24" s="155"/>
      <c r="W24" s="155"/>
      <c r="X24" s="155"/>
      <c r="Y24" s="155"/>
      <c r="Z24" s="94"/>
      <c r="AA24" s="94"/>
      <c r="AB24" s="94"/>
      <c r="AC24" s="94"/>
      <c r="AD24" s="94"/>
      <c r="AE24" s="94"/>
      <c r="AF24" s="94"/>
      <c r="AG24" s="94"/>
      <c r="AH24" s="94"/>
      <c r="AI24" s="94"/>
    </row>
    <row r="25" spans="1:36" s="97" customFormat="1" ht="9" customHeight="1" x14ac:dyDescent="0.25">
      <c r="A25" s="77"/>
      <c r="B25" s="156"/>
      <c r="C25" s="78"/>
      <c r="D25" s="78"/>
      <c r="E25" s="161"/>
      <c r="F25" s="161"/>
      <c r="G25" s="157"/>
      <c r="H25" s="162"/>
      <c r="I25" s="162"/>
      <c r="J25" s="157"/>
      <c r="K25" s="162"/>
      <c r="L25" s="162"/>
      <c r="M25" s="158"/>
      <c r="N25" s="158"/>
      <c r="O25" s="158"/>
      <c r="P25" s="159"/>
      <c r="Q25" s="160"/>
      <c r="R25" s="154"/>
      <c r="S25" s="155"/>
      <c r="T25" s="155"/>
      <c r="U25" s="155"/>
      <c r="V25" s="155"/>
      <c r="W25" s="155"/>
      <c r="X25" s="155"/>
      <c r="Y25" s="155"/>
      <c r="Z25" s="94"/>
      <c r="AA25" s="94"/>
      <c r="AB25" s="94"/>
      <c r="AC25" s="94"/>
      <c r="AD25" s="94"/>
      <c r="AE25" s="94"/>
      <c r="AF25" s="94"/>
      <c r="AG25" s="94"/>
      <c r="AH25" s="94"/>
      <c r="AI25" s="94"/>
    </row>
    <row r="26" spans="1:36" s="167" customFormat="1" ht="18.75" x14ac:dyDescent="0.25">
      <c r="A26" s="148"/>
      <c r="B26" s="229" t="s">
        <v>19</v>
      </c>
      <c r="C26" s="230"/>
      <c r="D26" s="148"/>
      <c r="E26" s="231" t="str">
        <f>IF(D4=0,"-",IF(D4="Enfants 4-10 ans",100,IF(S12&lt;&gt;1,"-",IF(S21&lt;&gt;1,"-",calculs!S34))))</f>
        <v>-</v>
      </c>
      <c r="F26" s="232"/>
      <c r="G26" s="192"/>
      <c r="H26" s="231" t="str">
        <f>IF(D4=0,"-",IF(D4="Enfants 4-10 ans",E26*1.04,IF(S12&lt;&gt;1,"-",IF(S21&lt;&gt;1,"-",E26*1.04))))</f>
        <v>-</v>
      </c>
      <c r="I26" s="232"/>
      <c r="J26" s="192"/>
      <c r="K26" s="231" t="str">
        <f>IF(D4=0,"-",IF(D4="Enfants 4-10 ans",E26*1.06,IF(S12&lt;&gt;1,"-",IF(S21&lt;&gt;1,"-",E26*1.06))))</f>
        <v>-</v>
      </c>
      <c r="L26" s="232"/>
      <c r="M26" s="163"/>
      <c r="N26" s="163"/>
      <c r="O26" s="163"/>
      <c r="P26" s="164"/>
      <c r="Q26" s="165"/>
      <c r="R26" s="154"/>
      <c r="S26" s="155"/>
      <c r="T26" s="155"/>
      <c r="U26" s="155"/>
      <c r="V26" s="155"/>
      <c r="W26" s="155"/>
      <c r="X26" s="155"/>
      <c r="Y26" s="155"/>
      <c r="Z26" s="90"/>
      <c r="AA26" s="166"/>
      <c r="AB26" s="166"/>
      <c r="AC26" s="166"/>
      <c r="AD26" s="166"/>
      <c r="AE26" s="166"/>
      <c r="AF26" s="166"/>
      <c r="AG26" s="166"/>
      <c r="AH26" s="90"/>
      <c r="AI26" s="90"/>
    </row>
    <row r="27" spans="1:36" s="97" customFormat="1" ht="22.5" customHeight="1" x14ac:dyDescent="0.25">
      <c r="A27" s="77"/>
      <c r="B27" s="156"/>
      <c r="C27" s="78"/>
      <c r="D27" s="78"/>
      <c r="E27" s="215" t="str">
        <f>IF(D4=0,"",IF(S12=0,"",IF(S21=0,"",IF(S12&lt;&gt;100%,"% incorrects",IF(S21&lt;&gt;100%,"% incorrects","")))))</f>
        <v/>
      </c>
      <c r="F27" s="215"/>
      <c r="G27" s="168"/>
      <c r="H27" s="216" t="str">
        <f>E27</f>
        <v/>
      </c>
      <c r="I27" s="216"/>
      <c r="J27" s="168"/>
      <c r="K27" s="216" t="str">
        <f>E27</f>
        <v/>
      </c>
      <c r="L27" s="216"/>
      <c r="M27" s="93"/>
      <c r="N27" s="93"/>
      <c r="O27" s="93"/>
      <c r="P27" s="96"/>
      <c r="R27" s="95"/>
      <c r="S27" s="95"/>
      <c r="T27" s="94"/>
      <c r="U27" s="95"/>
      <c r="V27" s="95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</row>
    <row r="28" spans="1:36" s="97" customFormat="1" ht="13.5" customHeight="1" x14ac:dyDescent="0.25">
      <c r="A28" s="90"/>
      <c r="B28" s="91" t="s">
        <v>43</v>
      </c>
      <c r="C28" s="92"/>
      <c r="D28" s="90"/>
      <c r="E28" s="88"/>
      <c r="F28" s="93"/>
      <c r="G28" s="94"/>
      <c r="H28" s="88"/>
      <c r="I28" s="95"/>
      <c r="J28" s="94"/>
      <c r="K28" s="88"/>
      <c r="L28" s="169"/>
      <c r="M28" s="93"/>
      <c r="N28" s="93"/>
      <c r="O28" s="93"/>
      <c r="P28" s="96"/>
      <c r="R28" s="95"/>
      <c r="S28" s="96"/>
      <c r="U28" s="95"/>
      <c r="V28" s="96"/>
    </row>
    <row r="29" spans="1:36" ht="15.75" x14ac:dyDescent="0.2">
      <c r="A29" s="127"/>
      <c r="B29" s="98" t="s">
        <v>52</v>
      </c>
      <c r="C29" s="127"/>
      <c r="E29" s="128"/>
      <c r="H29" s="128"/>
      <c r="I29" s="129"/>
      <c r="J29" s="80"/>
      <c r="K29" s="80"/>
      <c r="L29" s="80"/>
      <c r="M29" s="77"/>
      <c r="N29" s="78"/>
      <c r="O29" s="81"/>
      <c r="P29" s="130"/>
      <c r="T29" s="81"/>
      <c r="V29" s="81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10.5" customHeight="1" x14ac:dyDescent="0.2">
      <c r="A30" s="127"/>
      <c r="B30" s="98"/>
      <c r="C30" s="127"/>
      <c r="E30" s="128"/>
      <c r="H30" s="128"/>
      <c r="I30" s="129"/>
      <c r="J30" s="80"/>
      <c r="K30" s="80"/>
      <c r="L30" s="80"/>
      <c r="M30" s="77"/>
      <c r="N30" s="78"/>
      <c r="O30" s="81"/>
      <c r="P30" s="130"/>
      <c r="T30" s="81"/>
      <c r="V30" s="81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</row>
    <row r="31" spans="1:36" s="97" customFormat="1" ht="44.25" customHeight="1" x14ac:dyDescent="0.25">
      <c r="A31" s="170"/>
      <c r="B31" s="221" t="s">
        <v>101</v>
      </c>
      <c r="C31" s="221"/>
      <c r="D31" s="93"/>
      <c r="E31" s="217"/>
      <c r="F31" s="218"/>
      <c r="G31" s="171"/>
      <c r="H31" s="172"/>
      <c r="I31" s="173"/>
      <c r="J31" s="171"/>
      <c r="K31" s="172"/>
      <c r="L31" s="174"/>
      <c r="M31" s="93"/>
      <c r="N31" s="93"/>
      <c r="O31" s="93"/>
      <c r="P31" s="96"/>
      <c r="R31" s="95"/>
      <c r="S31" s="96"/>
      <c r="U31" s="95"/>
      <c r="V31" s="96"/>
    </row>
    <row r="32" spans="1:36" s="97" customFormat="1" ht="16.5" customHeight="1" x14ac:dyDescent="0.25">
      <c r="A32" s="170"/>
      <c r="B32" s="170"/>
      <c r="C32" s="93"/>
      <c r="D32" s="93"/>
      <c r="E32" s="175"/>
      <c r="F32" s="175"/>
      <c r="G32" s="94"/>
      <c r="H32" s="176"/>
      <c r="I32" s="176"/>
      <c r="J32" s="94"/>
      <c r="K32" s="176"/>
      <c r="L32" s="174"/>
      <c r="M32" s="93"/>
      <c r="N32" s="93"/>
      <c r="O32" s="93"/>
      <c r="P32" s="96"/>
      <c r="R32" s="95"/>
      <c r="S32" s="96"/>
      <c r="U32" s="95"/>
      <c r="V32" s="96"/>
    </row>
    <row r="33" spans="1:22" s="170" customFormat="1" ht="42.75" customHeight="1" x14ac:dyDescent="0.3">
      <c r="B33" s="221" t="s">
        <v>103</v>
      </c>
      <c r="C33" s="221"/>
      <c r="D33" s="177"/>
      <c r="E33" s="219" t="str">
        <f>IF(E26="-","-",E31*E26/100)</f>
        <v>-</v>
      </c>
      <c r="F33" s="220"/>
      <c r="H33" s="219" t="str">
        <f>IF(H26="-","-",E31*H26/100)</f>
        <v>-</v>
      </c>
      <c r="I33" s="220"/>
      <c r="J33" s="178"/>
      <c r="K33" s="219" t="str">
        <f>IF(K26="-","-",E31*K26/100)</f>
        <v>-</v>
      </c>
      <c r="L33" s="220"/>
      <c r="M33" s="93"/>
      <c r="N33" s="93"/>
      <c r="O33" s="93"/>
      <c r="P33" s="93"/>
      <c r="R33" s="95"/>
      <c r="S33" s="93"/>
      <c r="U33" s="95"/>
      <c r="V33" s="93"/>
    </row>
    <row r="34" spans="1:22" ht="7.5" customHeight="1" x14ac:dyDescent="0.2">
      <c r="A34" s="82"/>
      <c r="B34" s="82"/>
      <c r="C34" s="80"/>
      <c r="D34" s="80"/>
      <c r="E34" s="80"/>
      <c r="F34" s="80"/>
      <c r="G34" s="77"/>
      <c r="H34" s="179"/>
      <c r="I34" s="180"/>
      <c r="L34" s="180"/>
    </row>
    <row r="35" spans="1:22" x14ac:dyDescent="0.2">
      <c r="A35" s="82"/>
      <c r="B35" s="181" t="s">
        <v>35</v>
      </c>
      <c r="C35" s="80"/>
      <c r="D35" s="80"/>
      <c r="E35" s="80"/>
      <c r="F35" s="80"/>
      <c r="G35" s="80"/>
    </row>
    <row r="36" spans="1:22" ht="70.5" customHeight="1" x14ac:dyDescent="0.2">
      <c r="A36" s="82"/>
      <c r="B36" s="82"/>
      <c r="C36" s="80"/>
      <c r="D36" s="80"/>
      <c r="E36" s="80"/>
      <c r="F36" s="80"/>
      <c r="G36" s="80"/>
    </row>
    <row r="37" spans="1:22" ht="18.75" x14ac:dyDescent="0.2">
      <c r="B37" s="91" t="s">
        <v>48</v>
      </c>
    </row>
    <row r="39" spans="1:22" ht="22.5" x14ac:dyDescent="0.2">
      <c r="B39" s="212" t="s">
        <v>45</v>
      </c>
      <c r="D39" s="182" t="str">
        <f>D9</f>
        <v>1er janvier
06 janvier</v>
      </c>
      <c r="E39" s="182" t="str">
        <f t="shared" ref="E39:R39" si="2">E9</f>
        <v>07 janvier
10 février</v>
      </c>
      <c r="F39" s="182" t="str">
        <f t="shared" si="2"/>
        <v>11 février
10 mars</v>
      </c>
      <c r="G39" s="182" t="str">
        <f t="shared" si="2"/>
        <v>11 mars
07 avril</v>
      </c>
      <c r="H39" s="182" t="str">
        <f t="shared" si="2"/>
        <v>08 avril
28 avril</v>
      </c>
      <c r="I39" s="182" t="str">
        <f t="shared" si="2"/>
        <v>29 avril
12 mai</v>
      </c>
      <c r="J39" s="182" t="str">
        <f t="shared" si="2"/>
        <v>13 mai
30 juin</v>
      </c>
      <c r="K39" s="182" t="str">
        <f t="shared" si="2"/>
        <v>01 juillet 
14 juillet</v>
      </c>
      <c r="L39" s="182" t="str">
        <f t="shared" si="2"/>
        <v>15 juillet
28 juillet</v>
      </c>
      <c r="M39" s="182" t="str">
        <f t="shared" si="2"/>
        <v>29 juillet
18 août</v>
      </c>
      <c r="N39" s="182" t="str">
        <f t="shared" si="2"/>
        <v>19 août 
01 septembre</v>
      </c>
      <c r="O39" s="182" t="str">
        <f t="shared" si="2"/>
        <v>02 septembre
20 octobre</v>
      </c>
      <c r="P39" s="182" t="str">
        <f t="shared" si="2"/>
        <v>21 octobre
03 novembre</v>
      </c>
      <c r="Q39" s="182" t="str">
        <f t="shared" si="2"/>
        <v>04 novembre
22 décembre</v>
      </c>
      <c r="R39" s="182" t="str">
        <f t="shared" si="2"/>
        <v>23 décembre
31 décembre</v>
      </c>
    </row>
    <row r="40" spans="1:22" x14ac:dyDescent="0.2">
      <c r="B40" s="213"/>
      <c r="C40" s="184" t="s">
        <v>39</v>
      </c>
      <c r="D40" s="185" t="str">
        <f>IF($E$31=0,"-",IF($D$4=0,"-",$E$31*calculs!D7))</f>
        <v>-</v>
      </c>
      <c r="E40" s="185" t="str">
        <f>IF($E$31=0,"-",IF($D$4=0,"-",$E$31*calculs!E7))</f>
        <v>-</v>
      </c>
      <c r="F40" s="185" t="str">
        <f>IF($E$31=0,"-",IF($D$4=0,"-",$E$31*calculs!F7))</f>
        <v>-</v>
      </c>
      <c r="G40" s="185" t="str">
        <f>IF($E$31=0,"-",IF($D$4=0,"-",$E$31*calculs!G7))</f>
        <v>-</v>
      </c>
      <c r="H40" s="185" t="str">
        <f>IF($E$31=0,"-",IF($D$4=0,"-",$E$31*calculs!H7))</f>
        <v>-</v>
      </c>
      <c r="I40" s="185" t="str">
        <f>IF($E$31=0,"-",IF($D$4=0,"-",$E$31*calculs!I7))</f>
        <v>-</v>
      </c>
      <c r="J40" s="185" t="str">
        <f>IF($E$31=0,"-",IF($D$4=0,"-",$E$31*calculs!J7))</f>
        <v>-</v>
      </c>
      <c r="K40" s="185" t="str">
        <f>IF($E$31=0,"-",IF($D$4=0,"-",$E$31*calculs!K7))</f>
        <v>-</v>
      </c>
      <c r="L40" s="185" t="str">
        <f>IF($E$31=0,"-",IF($D$4=0,"-",$E$31*calculs!L7))</f>
        <v>-</v>
      </c>
      <c r="M40" s="185" t="str">
        <f>IF($E$31=0,"-",IF($D$4=0,"-",$E$31*calculs!M7))</f>
        <v>-</v>
      </c>
      <c r="N40" s="185" t="str">
        <f>IF($E$31=0,"-",IF($D$4=0,"-",$E$31*calculs!N7))</f>
        <v>-</v>
      </c>
      <c r="O40" s="185" t="str">
        <f>IF($E$31=0,"-",IF($D$4=0,"-",$E$31*calculs!O7))</f>
        <v>-</v>
      </c>
      <c r="P40" s="185" t="str">
        <f>IF($E$31=0,"-",IF($D$4=0,"-",$E$31*calculs!P7))</f>
        <v>-</v>
      </c>
      <c r="Q40" s="185" t="str">
        <f>IF($E$31=0,"-",IF($D$4=0,"-",$E$31*calculs!Q7))</f>
        <v>-</v>
      </c>
      <c r="R40" s="185" t="str">
        <f>IF($E$31=0,"-",IF($D$4=0,"-",$E$31*calculs!R7))</f>
        <v>-</v>
      </c>
    </row>
    <row r="41" spans="1:22" x14ac:dyDescent="0.2">
      <c r="B41" s="213"/>
      <c r="C41" s="184" t="s">
        <v>40</v>
      </c>
      <c r="D41" s="185" t="str">
        <f>IF($E$31=0,"-",IF($D$4=0,"-",$E$31*calculs!D8))</f>
        <v>-</v>
      </c>
      <c r="E41" s="185" t="str">
        <f>IF($E$31=0,"-",IF($D$4=0,"-",$E$31*calculs!E8))</f>
        <v>-</v>
      </c>
      <c r="F41" s="185" t="str">
        <f>IF($E$31=0,"-",IF($D$4=0,"-",$E$31*calculs!F8))</f>
        <v>-</v>
      </c>
      <c r="G41" s="185" t="str">
        <f>IF($E$31=0,"-",IF($D$4=0,"-",$E$31*calculs!G8))</f>
        <v>-</v>
      </c>
      <c r="H41" s="185" t="str">
        <f>IF($E$31=0,"-",IF($D$4=0,"-",$E$31*calculs!H8))</f>
        <v>-</v>
      </c>
      <c r="I41" s="185" t="str">
        <f>IF($E$31=0,"-",IF($D$4=0,"-",$E$31*calculs!I8))</f>
        <v>-</v>
      </c>
      <c r="J41" s="185" t="str">
        <f>IF($E$31=0,"-",IF($D$4=0,"-",$E$31*calculs!J8))</f>
        <v>-</v>
      </c>
      <c r="K41" s="185" t="str">
        <f>IF($E$31=0,"-",IF($D$4=0,"-",$E$31*calculs!K8))</f>
        <v>-</v>
      </c>
      <c r="L41" s="185" t="str">
        <f>IF($E$31=0,"-",IF($D$4=0,"-",$E$31*calculs!L8))</f>
        <v>-</v>
      </c>
      <c r="M41" s="185" t="str">
        <f>IF($E$31=0,"-",IF($D$4=0,"-",$E$31*calculs!M8))</f>
        <v>-</v>
      </c>
      <c r="N41" s="185" t="str">
        <f>IF($E$31=0,"-",IF($D$4=0,"-",$E$31*calculs!N8))</f>
        <v>-</v>
      </c>
      <c r="O41" s="185" t="str">
        <f>IF($E$31=0,"-",IF($D$4=0,"-",$E$31*calculs!O8))</f>
        <v>-</v>
      </c>
      <c r="P41" s="185" t="str">
        <f>IF($E$31=0,"-",IF($D$4=0,"-",$E$31*calculs!P8))</f>
        <v>-</v>
      </c>
      <c r="Q41" s="185" t="str">
        <f>IF($E$31=0,"-",IF($D$4=0,"-",$E$31*calculs!Q8))</f>
        <v>-</v>
      </c>
      <c r="R41" s="185" t="str">
        <f>IF($E$31=0,"-",IF($D$4=0,"-",$E$31*calculs!R8))</f>
        <v>-</v>
      </c>
    </row>
    <row r="42" spans="1:22" x14ac:dyDescent="0.2">
      <c r="B42" s="213"/>
      <c r="C42" s="184" t="s">
        <v>41</v>
      </c>
      <c r="D42" s="185" t="str">
        <f>IF($E$31=0,"-",IF($D$4=0,"-",$E$31*calculs!D9))</f>
        <v>-</v>
      </c>
      <c r="E42" s="185" t="str">
        <f>IF($E$31=0,"-",IF($D$4=0,"-",$E$31*calculs!E9))</f>
        <v>-</v>
      </c>
      <c r="F42" s="185" t="str">
        <f>IF($E$31=0,"-",IF($D$4=0,"-",$E$31*calculs!F9))</f>
        <v>-</v>
      </c>
      <c r="G42" s="185" t="str">
        <f>IF($E$31=0,"-",IF($D$4=0,"-",$E$31*calculs!G9))</f>
        <v>-</v>
      </c>
      <c r="H42" s="185" t="str">
        <f>IF($E$31=0,"-",IF($D$4=0,"-",$E$31*calculs!H9))</f>
        <v>-</v>
      </c>
      <c r="I42" s="185" t="str">
        <f>IF($E$31=0,"-",IF($D$4=0,"-",$E$31*calculs!I9))</f>
        <v>-</v>
      </c>
      <c r="J42" s="185" t="str">
        <f>IF($E$31=0,"-",IF($D$4=0,"-",$E$31*calculs!J9))</f>
        <v>-</v>
      </c>
      <c r="K42" s="185" t="str">
        <f>IF($E$31=0,"-",IF($D$4=0,"-",$E$31*calculs!K9))</f>
        <v>-</v>
      </c>
      <c r="L42" s="185" t="str">
        <f>IF($E$31=0,"-",IF($D$4=0,"-",$E$31*calculs!L9))</f>
        <v>-</v>
      </c>
      <c r="M42" s="185" t="str">
        <f>IF($E$31=0,"-",IF($D$4=0,"-",$E$31*calculs!M9))</f>
        <v>-</v>
      </c>
      <c r="N42" s="185" t="str">
        <f>IF($E$31=0,"-",IF($D$4=0,"-",$E$31*calculs!N9))</f>
        <v>-</v>
      </c>
      <c r="O42" s="185" t="str">
        <f>IF($E$31=0,"-",IF($D$4=0,"-",$E$31*calculs!O9))</f>
        <v>-</v>
      </c>
      <c r="P42" s="185" t="str">
        <f>IF($E$31=0,"-",IF($D$4=0,"-",$E$31*calculs!P9))</f>
        <v>-</v>
      </c>
      <c r="Q42" s="185" t="str">
        <f>IF($E$31=0,"-",IF($D$4=0,"-",$E$31*calculs!Q9))</f>
        <v>-</v>
      </c>
      <c r="R42" s="185" t="str">
        <f>IF($E$31=0,"-",IF($D$4=0,"-",$E$31*calculs!R9))</f>
        <v>-</v>
      </c>
    </row>
    <row r="43" spans="1:22" x14ac:dyDescent="0.2">
      <c r="B43" s="214"/>
      <c r="C43" s="184" t="s">
        <v>42</v>
      </c>
      <c r="D43" s="185" t="str">
        <f>IF($E$31=0,"-",IF($D$4=0,"-",$E$31*calculs!D10))</f>
        <v>-</v>
      </c>
      <c r="E43" s="185" t="str">
        <f>IF($E$31=0,"-",IF($D$4=0,"-",$E$31*calculs!E10))</f>
        <v>-</v>
      </c>
      <c r="F43" s="185" t="str">
        <f>IF($E$31=0,"-",IF($D$4=0,"-",$E$31*calculs!F10))</f>
        <v>-</v>
      </c>
      <c r="G43" s="185" t="str">
        <f>IF($E$31=0,"-",IF($D$4=0,"-",$E$31*calculs!G10))</f>
        <v>-</v>
      </c>
      <c r="H43" s="185" t="str">
        <f>IF($E$31=0,"-",IF($D$4=0,"-",$E$31*calculs!H10))</f>
        <v>-</v>
      </c>
      <c r="I43" s="185" t="str">
        <f>IF($E$31=0,"-",IF($D$4=0,"-",$E$31*calculs!I10))</f>
        <v>-</v>
      </c>
      <c r="J43" s="185" t="str">
        <f>IF($E$31=0,"-",IF($D$4=0,"-",$E$31*calculs!J10))</f>
        <v>-</v>
      </c>
      <c r="K43" s="185" t="str">
        <f>IF($E$31=0,"-",IF($D$4=0,"-",$E$31*calculs!K10))</f>
        <v>-</v>
      </c>
      <c r="L43" s="185" t="str">
        <f>IF($E$31=0,"-",IF($D$4=0,"-",$E$31*calculs!L10))</f>
        <v>-</v>
      </c>
      <c r="M43" s="185" t="str">
        <f>IF($E$31=0,"-",IF($D$4=0,"-",$E$31*calculs!M10))</f>
        <v>-</v>
      </c>
      <c r="N43" s="185" t="str">
        <f>IF($E$31=0,"-",IF($D$4=0,"-",$E$31*calculs!N10))</f>
        <v>-</v>
      </c>
      <c r="O43" s="185" t="str">
        <f>IF($E$31=0,"-",IF($D$4=0,"-",$E$31*calculs!O10))</f>
        <v>-</v>
      </c>
      <c r="P43" s="185" t="str">
        <f>IF($E$31=0,"-",IF($D$4=0,"-",$E$31*calculs!P10))</f>
        <v>-</v>
      </c>
      <c r="Q43" s="185" t="str">
        <f>IF($E$31=0,"-",IF($D$4=0,"-",$E$31*calculs!Q10))</f>
        <v>-</v>
      </c>
      <c r="R43" s="185" t="str">
        <f>IF($E$31=0,"-",IF($D$4=0,"-",$E$31*calculs!R10))</f>
        <v>-</v>
      </c>
    </row>
    <row r="44" spans="1:22" x14ac:dyDescent="0.2">
      <c r="B44" s="183"/>
    </row>
    <row r="45" spans="1:22" ht="22.5" x14ac:dyDescent="0.2">
      <c r="B45" s="212" t="s">
        <v>46</v>
      </c>
      <c r="D45" s="182" t="str">
        <f>D39</f>
        <v>1er janvier
06 janvier</v>
      </c>
      <c r="E45" s="182" t="str">
        <f t="shared" ref="E45:R45" si="3">E39</f>
        <v>07 janvier
10 février</v>
      </c>
      <c r="F45" s="182" t="str">
        <f t="shared" si="3"/>
        <v>11 février
10 mars</v>
      </c>
      <c r="G45" s="182" t="str">
        <f t="shared" si="3"/>
        <v>11 mars
07 avril</v>
      </c>
      <c r="H45" s="182" t="str">
        <f t="shared" si="3"/>
        <v>08 avril
28 avril</v>
      </c>
      <c r="I45" s="182" t="str">
        <f t="shared" si="3"/>
        <v>29 avril
12 mai</v>
      </c>
      <c r="J45" s="182" t="str">
        <f t="shared" si="3"/>
        <v>13 mai
30 juin</v>
      </c>
      <c r="K45" s="182" t="str">
        <f t="shared" si="3"/>
        <v>01 juillet 
14 juillet</v>
      </c>
      <c r="L45" s="182" t="str">
        <f t="shared" si="3"/>
        <v>15 juillet
28 juillet</v>
      </c>
      <c r="M45" s="182" t="str">
        <f t="shared" si="3"/>
        <v>29 juillet
18 août</v>
      </c>
      <c r="N45" s="182" t="str">
        <f t="shared" si="3"/>
        <v>19 août 
01 septembre</v>
      </c>
      <c r="O45" s="182" t="str">
        <f t="shared" si="3"/>
        <v>02 septembre
20 octobre</v>
      </c>
      <c r="P45" s="182" t="str">
        <f t="shared" si="3"/>
        <v>21 octobre
03 novembre</v>
      </c>
      <c r="Q45" s="182" t="str">
        <f t="shared" si="3"/>
        <v>04 novembre
22 décembre</v>
      </c>
      <c r="R45" s="182" t="str">
        <f t="shared" si="3"/>
        <v>23 décembre
31 décembre</v>
      </c>
    </row>
    <row r="46" spans="1:22" x14ac:dyDescent="0.2">
      <c r="B46" s="213"/>
      <c r="C46" s="184" t="s">
        <v>39</v>
      </c>
      <c r="D46" s="185" t="str">
        <f>IF($E$31=0,"-",IF($D$4=0,"-",D40*1.04))</f>
        <v>-</v>
      </c>
      <c r="E46" s="185" t="str">
        <f t="shared" ref="E46:M46" si="4">IF($E$31=0,"-",IF($D$4=0,"-",E40*1.04))</f>
        <v>-</v>
      </c>
      <c r="F46" s="185" t="str">
        <f t="shared" si="4"/>
        <v>-</v>
      </c>
      <c r="G46" s="185" t="str">
        <f t="shared" si="4"/>
        <v>-</v>
      </c>
      <c r="H46" s="185" t="str">
        <f t="shared" si="4"/>
        <v>-</v>
      </c>
      <c r="I46" s="185" t="str">
        <f t="shared" si="4"/>
        <v>-</v>
      </c>
      <c r="J46" s="185" t="str">
        <f t="shared" si="4"/>
        <v>-</v>
      </c>
      <c r="K46" s="185" t="str">
        <f t="shared" si="4"/>
        <v>-</v>
      </c>
      <c r="L46" s="185" t="str">
        <f t="shared" si="4"/>
        <v>-</v>
      </c>
      <c r="M46" s="185" t="str">
        <f t="shared" si="4"/>
        <v>-</v>
      </c>
      <c r="N46" s="185" t="str">
        <f t="shared" ref="N46:R49" si="5">IF($E$31=0,"-",IF($D$4=0,"-",N40*1.04))</f>
        <v>-</v>
      </c>
      <c r="O46" s="185" t="str">
        <f t="shared" si="5"/>
        <v>-</v>
      </c>
      <c r="P46" s="185" t="str">
        <f t="shared" si="5"/>
        <v>-</v>
      </c>
      <c r="Q46" s="185" t="str">
        <f t="shared" si="5"/>
        <v>-</v>
      </c>
      <c r="R46" s="185" t="str">
        <f t="shared" si="5"/>
        <v>-</v>
      </c>
    </row>
    <row r="47" spans="1:22" x14ac:dyDescent="0.2">
      <c r="B47" s="213"/>
      <c r="C47" s="184" t="s">
        <v>40</v>
      </c>
      <c r="D47" s="185" t="str">
        <f t="shared" ref="D47:M47" si="6">IF($E$31=0,"-",IF($D$4=0,"-",D41*1.04))</f>
        <v>-</v>
      </c>
      <c r="E47" s="185" t="str">
        <f t="shared" si="6"/>
        <v>-</v>
      </c>
      <c r="F47" s="185" t="str">
        <f t="shared" si="6"/>
        <v>-</v>
      </c>
      <c r="G47" s="185" t="str">
        <f t="shared" si="6"/>
        <v>-</v>
      </c>
      <c r="H47" s="185" t="str">
        <f t="shared" si="6"/>
        <v>-</v>
      </c>
      <c r="I47" s="185" t="str">
        <f t="shared" si="6"/>
        <v>-</v>
      </c>
      <c r="J47" s="185" t="str">
        <f t="shared" si="6"/>
        <v>-</v>
      </c>
      <c r="K47" s="185" t="str">
        <f t="shared" si="6"/>
        <v>-</v>
      </c>
      <c r="L47" s="185" t="str">
        <f t="shared" si="6"/>
        <v>-</v>
      </c>
      <c r="M47" s="185" t="str">
        <f t="shared" si="6"/>
        <v>-</v>
      </c>
      <c r="N47" s="185" t="str">
        <f t="shared" si="5"/>
        <v>-</v>
      </c>
      <c r="O47" s="185" t="str">
        <f t="shared" si="5"/>
        <v>-</v>
      </c>
      <c r="P47" s="185" t="str">
        <f t="shared" si="5"/>
        <v>-</v>
      </c>
      <c r="Q47" s="185" t="str">
        <f t="shared" si="5"/>
        <v>-</v>
      </c>
      <c r="R47" s="185" t="str">
        <f t="shared" si="5"/>
        <v>-</v>
      </c>
    </row>
    <row r="48" spans="1:22" x14ac:dyDescent="0.2">
      <c r="B48" s="213"/>
      <c r="C48" s="184" t="s">
        <v>41</v>
      </c>
      <c r="D48" s="185" t="str">
        <f t="shared" ref="D48:M48" si="7">IF($E$31=0,"-",IF($D$4=0,"-",D42*1.04))</f>
        <v>-</v>
      </c>
      <c r="E48" s="185" t="str">
        <f t="shared" si="7"/>
        <v>-</v>
      </c>
      <c r="F48" s="185" t="str">
        <f t="shared" si="7"/>
        <v>-</v>
      </c>
      <c r="G48" s="185" t="str">
        <f t="shared" si="7"/>
        <v>-</v>
      </c>
      <c r="H48" s="185" t="str">
        <f t="shared" si="7"/>
        <v>-</v>
      </c>
      <c r="I48" s="185" t="str">
        <f t="shared" si="7"/>
        <v>-</v>
      </c>
      <c r="J48" s="185" t="str">
        <f t="shared" si="7"/>
        <v>-</v>
      </c>
      <c r="K48" s="185" t="str">
        <f t="shared" si="7"/>
        <v>-</v>
      </c>
      <c r="L48" s="185" t="str">
        <f t="shared" si="7"/>
        <v>-</v>
      </c>
      <c r="M48" s="185" t="str">
        <f t="shared" si="7"/>
        <v>-</v>
      </c>
      <c r="N48" s="185" t="str">
        <f t="shared" si="5"/>
        <v>-</v>
      </c>
      <c r="O48" s="185" t="str">
        <f t="shared" si="5"/>
        <v>-</v>
      </c>
      <c r="P48" s="185" t="str">
        <f t="shared" si="5"/>
        <v>-</v>
      </c>
      <c r="Q48" s="185" t="str">
        <f t="shared" si="5"/>
        <v>-</v>
      </c>
      <c r="R48" s="185" t="str">
        <f t="shared" si="5"/>
        <v>-</v>
      </c>
    </row>
    <row r="49" spans="2:18" x14ac:dyDescent="0.2">
      <c r="B49" s="214"/>
      <c r="C49" s="184" t="s">
        <v>42</v>
      </c>
      <c r="D49" s="185" t="str">
        <f t="shared" ref="D49:M49" si="8">IF($E$31=0,"-",IF($D$4=0,"-",D43*1.04))</f>
        <v>-</v>
      </c>
      <c r="E49" s="185" t="str">
        <f t="shared" si="8"/>
        <v>-</v>
      </c>
      <c r="F49" s="185" t="str">
        <f t="shared" si="8"/>
        <v>-</v>
      </c>
      <c r="G49" s="185" t="str">
        <f t="shared" si="8"/>
        <v>-</v>
      </c>
      <c r="H49" s="185" t="str">
        <f t="shared" si="8"/>
        <v>-</v>
      </c>
      <c r="I49" s="185" t="str">
        <f t="shared" si="8"/>
        <v>-</v>
      </c>
      <c r="J49" s="185" t="str">
        <f t="shared" si="8"/>
        <v>-</v>
      </c>
      <c r="K49" s="185" t="str">
        <f t="shared" si="8"/>
        <v>-</v>
      </c>
      <c r="L49" s="185" t="str">
        <f t="shared" si="8"/>
        <v>-</v>
      </c>
      <c r="M49" s="185" t="str">
        <f t="shared" si="8"/>
        <v>-</v>
      </c>
      <c r="N49" s="185" t="str">
        <f t="shared" si="5"/>
        <v>-</v>
      </c>
      <c r="O49" s="185" t="str">
        <f t="shared" si="5"/>
        <v>-</v>
      </c>
      <c r="P49" s="185" t="str">
        <f t="shared" si="5"/>
        <v>-</v>
      </c>
      <c r="Q49" s="185" t="str">
        <f t="shared" si="5"/>
        <v>-</v>
      </c>
      <c r="R49" s="185" t="str">
        <f t="shared" si="5"/>
        <v>-</v>
      </c>
    </row>
    <row r="50" spans="2:18" x14ac:dyDescent="0.2">
      <c r="B50" s="183"/>
    </row>
    <row r="51" spans="2:18" ht="22.5" x14ac:dyDescent="0.2">
      <c r="B51" s="212" t="s">
        <v>54</v>
      </c>
      <c r="D51" s="182" t="str">
        <f>D39</f>
        <v>1er janvier
06 janvier</v>
      </c>
      <c r="E51" s="182" t="str">
        <f t="shared" ref="E51:R51" si="9">E39</f>
        <v>07 janvier
10 février</v>
      </c>
      <c r="F51" s="182" t="str">
        <f t="shared" si="9"/>
        <v>11 février
10 mars</v>
      </c>
      <c r="G51" s="182" t="str">
        <f t="shared" si="9"/>
        <v>11 mars
07 avril</v>
      </c>
      <c r="H51" s="182" t="str">
        <f t="shared" si="9"/>
        <v>08 avril
28 avril</v>
      </c>
      <c r="I51" s="182" t="str">
        <f t="shared" si="9"/>
        <v>29 avril
12 mai</v>
      </c>
      <c r="J51" s="182" t="str">
        <f t="shared" si="9"/>
        <v>13 mai
30 juin</v>
      </c>
      <c r="K51" s="182" t="str">
        <f t="shared" si="9"/>
        <v>01 juillet 
14 juillet</v>
      </c>
      <c r="L51" s="182" t="str">
        <f t="shared" si="9"/>
        <v>15 juillet
28 juillet</v>
      </c>
      <c r="M51" s="182" t="str">
        <f t="shared" si="9"/>
        <v>29 juillet
18 août</v>
      </c>
      <c r="N51" s="182" t="str">
        <f t="shared" si="9"/>
        <v>19 août 
01 septembre</v>
      </c>
      <c r="O51" s="182" t="str">
        <f t="shared" si="9"/>
        <v>02 septembre
20 octobre</v>
      </c>
      <c r="P51" s="182" t="str">
        <f t="shared" si="9"/>
        <v>21 octobre
03 novembre</v>
      </c>
      <c r="Q51" s="182" t="str">
        <f t="shared" si="9"/>
        <v>04 novembre
22 décembre</v>
      </c>
      <c r="R51" s="182" t="str">
        <f t="shared" si="9"/>
        <v>23 décembre
31 décembre</v>
      </c>
    </row>
    <row r="52" spans="2:18" x14ac:dyDescent="0.2">
      <c r="B52" s="213"/>
      <c r="C52" s="184" t="s">
        <v>39</v>
      </c>
      <c r="D52" s="185" t="str">
        <f>IF($E$31=0,"-",IF($D$4=0,"-",D40*1.06))</f>
        <v>-</v>
      </c>
      <c r="E52" s="185" t="str">
        <f t="shared" ref="E52:M52" si="10">IF($E$31=0,"-",IF($D$4=0,"-",E40*1.06))</f>
        <v>-</v>
      </c>
      <c r="F52" s="185" t="str">
        <f t="shared" si="10"/>
        <v>-</v>
      </c>
      <c r="G52" s="185" t="str">
        <f t="shared" si="10"/>
        <v>-</v>
      </c>
      <c r="H52" s="185" t="str">
        <f t="shared" si="10"/>
        <v>-</v>
      </c>
      <c r="I52" s="185" t="str">
        <f t="shared" si="10"/>
        <v>-</v>
      </c>
      <c r="J52" s="185" t="str">
        <f t="shared" si="10"/>
        <v>-</v>
      </c>
      <c r="K52" s="185" t="str">
        <f t="shared" si="10"/>
        <v>-</v>
      </c>
      <c r="L52" s="185" t="str">
        <f t="shared" si="10"/>
        <v>-</v>
      </c>
      <c r="M52" s="185" t="str">
        <f t="shared" si="10"/>
        <v>-</v>
      </c>
      <c r="N52" s="185" t="str">
        <f t="shared" ref="N52:R55" si="11">IF($E$31=0,"-",IF($D$4=0,"-",N40*1.06))</f>
        <v>-</v>
      </c>
      <c r="O52" s="185" t="str">
        <f t="shared" si="11"/>
        <v>-</v>
      </c>
      <c r="P52" s="185" t="str">
        <f t="shared" si="11"/>
        <v>-</v>
      </c>
      <c r="Q52" s="185" t="str">
        <f t="shared" si="11"/>
        <v>-</v>
      </c>
      <c r="R52" s="185" t="str">
        <f t="shared" si="11"/>
        <v>-</v>
      </c>
    </row>
    <row r="53" spans="2:18" x14ac:dyDescent="0.2">
      <c r="B53" s="213"/>
      <c r="C53" s="184" t="s">
        <v>40</v>
      </c>
      <c r="D53" s="185" t="str">
        <f t="shared" ref="D53:M53" si="12">IF($E$31=0,"-",IF($D$4=0,"-",D41*1.06))</f>
        <v>-</v>
      </c>
      <c r="E53" s="185" t="str">
        <f t="shared" si="12"/>
        <v>-</v>
      </c>
      <c r="F53" s="185" t="str">
        <f t="shared" si="12"/>
        <v>-</v>
      </c>
      <c r="G53" s="185" t="str">
        <f t="shared" si="12"/>
        <v>-</v>
      </c>
      <c r="H53" s="185" t="str">
        <f t="shared" si="12"/>
        <v>-</v>
      </c>
      <c r="I53" s="185" t="str">
        <f t="shared" si="12"/>
        <v>-</v>
      </c>
      <c r="J53" s="185" t="str">
        <f t="shared" si="12"/>
        <v>-</v>
      </c>
      <c r="K53" s="185" t="str">
        <f t="shared" si="12"/>
        <v>-</v>
      </c>
      <c r="L53" s="185" t="str">
        <f t="shared" si="12"/>
        <v>-</v>
      </c>
      <c r="M53" s="185" t="str">
        <f t="shared" si="12"/>
        <v>-</v>
      </c>
      <c r="N53" s="185" t="str">
        <f t="shared" si="11"/>
        <v>-</v>
      </c>
      <c r="O53" s="185" t="str">
        <f t="shared" si="11"/>
        <v>-</v>
      </c>
      <c r="P53" s="185" t="str">
        <f t="shared" si="11"/>
        <v>-</v>
      </c>
      <c r="Q53" s="185" t="str">
        <f t="shared" si="11"/>
        <v>-</v>
      </c>
      <c r="R53" s="185" t="str">
        <f t="shared" si="11"/>
        <v>-</v>
      </c>
    </row>
    <row r="54" spans="2:18" x14ac:dyDescent="0.2">
      <c r="B54" s="213"/>
      <c r="C54" s="184" t="s">
        <v>41</v>
      </c>
      <c r="D54" s="185" t="str">
        <f t="shared" ref="D54:M54" si="13">IF($E$31=0,"-",IF($D$4=0,"-",D42*1.06))</f>
        <v>-</v>
      </c>
      <c r="E54" s="185" t="str">
        <f t="shared" si="13"/>
        <v>-</v>
      </c>
      <c r="F54" s="185" t="str">
        <f t="shared" si="13"/>
        <v>-</v>
      </c>
      <c r="G54" s="185" t="str">
        <f t="shared" si="13"/>
        <v>-</v>
      </c>
      <c r="H54" s="185" t="str">
        <f t="shared" si="13"/>
        <v>-</v>
      </c>
      <c r="I54" s="185" t="str">
        <f t="shared" si="13"/>
        <v>-</v>
      </c>
      <c r="J54" s="185" t="str">
        <f t="shared" si="13"/>
        <v>-</v>
      </c>
      <c r="K54" s="185" t="str">
        <f t="shared" si="13"/>
        <v>-</v>
      </c>
      <c r="L54" s="185" t="str">
        <f t="shared" si="13"/>
        <v>-</v>
      </c>
      <c r="M54" s="185" t="str">
        <f t="shared" si="13"/>
        <v>-</v>
      </c>
      <c r="N54" s="185" t="str">
        <f t="shared" si="11"/>
        <v>-</v>
      </c>
      <c r="O54" s="185" t="str">
        <f t="shared" si="11"/>
        <v>-</v>
      </c>
      <c r="P54" s="185" t="str">
        <f t="shared" si="11"/>
        <v>-</v>
      </c>
      <c r="Q54" s="185" t="str">
        <f t="shared" si="11"/>
        <v>-</v>
      </c>
      <c r="R54" s="185" t="str">
        <f t="shared" si="11"/>
        <v>-</v>
      </c>
    </row>
    <row r="55" spans="2:18" x14ac:dyDescent="0.2">
      <c r="B55" s="214"/>
      <c r="C55" s="184" t="s">
        <v>42</v>
      </c>
      <c r="D55" s="185" t="str">
        <f t="shared" ref="D55:M55" si="14">IF($E$31=0,"-",IF($D$4=0,"-",D43*1.06))</f>
        <v>-</v>
      </c>
      <c r="E55" s="185" t="str">
        <f t="shared" si="14"/>
        <v>-</v>
      </c>
      <c r="F55" s="185" t="str">
        <f t="shared" si="14"/>
        <v>-</v>
      </c>
      <c r="G55" s="185" t="str">
        <f t="shared" si="14"/>
        <v>-</v>
      </c>
      <c r="H55" s="185" t="str">
        <f t="shared" si="14"/>
        <v>-</v>
      </c>
      <c r="I55" s="185" t="str">
        <f t="shared" si="14"/>
        <v>-</v>
      </c>
      <c r="J55" s="185" t="str">
        <f t="shared" si="14"/>
        <v>-</v>
      </c>
      <c r="K55" s="185" t="str">
        <f t="shared" si="14"/>
        <v>-</v>
      </c>
      <c r="L55" s="185" t="str">
        <f t="shared" si="14"/>
        <v>-</v>
      </c>
      <c r="M55" s="185" t="str">
        <f t="shared" si="14"/>
        <v>-</v>
      </c>
      <c r="N55" s="185" t="str">
        <f t="shared" si="11"/>
        <v>-</v>
      </c>
      <c r="O55" s="185" t="str">
        <f t="shared" si="11"/>
        <v>-</v>
      </c>
      <c r="P55" s="185" t="str">
        <f t="shared" si="11"/>
        <v>-</v>
      </c>
      <c r="Q55" s="185" t="str">
        <f t="shared" si="11"/>
        <v>-</v>
      </c>
      <c r="R55" s="185" t="str">
        <f t="shared" si="11"/>
        <v>-</v>
      </c>
    </row>
    <row r="57" spans="2:18" x14ac:dyDescent="0.2">
      <c r="B57" s="186" t="s">
        <v>44</v>
      </c>
    </row>
    <row r="89" spans="2:2" x14ac:dyDescent="0.2">
      <c r="B89" s="187"/>
    </row>
    <row r="90" spans="2:2" x14ac:dyDescent="0.2">
      <c r="B90" s="188"/>
    </row>
    <row r="91" spans="2:2" x14ac:dyDescent="0.2">
      <c r="B91" s="188"/>
    </row>
    <row r="93" spans="2:2" x14ac:dyDescent="0.2">
      <c r="B93" s="187"/>
    </row>
    <row r="94" spans="2:2" x14ac:dyDescent="0.2">
      <c r="B94" s="188"/>
    </row>
    <row r="95" spans="2:2" x14ac:dyDescent="0.2">
      <c r="B95" s="188"/>
    </row>
  </sheetData>
  <sheetProtection password="DFD4" sheet="1" selectLockedCells="1"/>
  <mergeCells count="25">
    <mergeCell ref="D4:G4"/>
    <mergeCell ref="B2:U2"/>
    <mergeCell ref="A13:C13"/>
    <mergeCell ref="B26:C26"/>
    <mergeCell ref="E26:F26"/>
    <mergeCell ref="H26:I26"/>
    <mergeCell ref="K26:L26"/>
    <mergeCell ref="E23:F23"/>
    <mergeCell ref="H23:I23"/>
    <mergeCell ref="K23:L23"/>
    <mergeCell ref="E24:F24"/>
    <mergeCell ref="H24:I24"/>
    <mergeCell ref="K24:L24"/>
    <mergeCell ref="B39:B43"/>
    <mergeCell ref="B45:B49"/>
    <mergeCell ref="B51:B55"/>
    <mergeCell ref="E27:F27"/>
    <mergeCell ref="H27:I27"/>
    <mergeCell ref="E31:F31"/>
    <mergeCell ref="E33:F33"/>
    <mergeCell ref="H33:I33"/>
    <mergeCell ref="K33:L33"/>
    <mergeCell ref="B31:C31"/>
    <mergeCell ref="B33:C33"/>
    <mergeCell ref="K27:L27"/>
  </mergeCells>
  <phoneticPr fontId="7" type="noConversion"/>
  <conditionalFormatting sqref="K11">
    <cfRule type="cellIs" dxfId="3007" priority="3345" stopIfTrue="1" operator="lessThanOrEqual">
      <formula>-10</formula>
    </cfRule>
    <cfRule type="cellIs" dxfId="3006" priority="3346" stopIfTrue="1" operator="greaterThanOrEqual">
      <formula>10</formula>
    </cfRule>
  </conditionalFormatting>
  <conditionalFormatting sqref="D21:R21">
    <cfRule type="cellIs" dxfId="3005" priority="3267" stopIfTrue="1" operator="between">
      <formula>0.01</formula>
      <formula>0.99</formula>
    </cfRule>
    <cfRule type="cellIs" dxfId="3004" priority="3328" stopIfTrue="1" operator="greaterThan">
      <formula>1</formula>
    </cfRule>
  </conditionalFormatting>
  <conditionalFormatting sqref="D17:D20">
    <cfRule type="expression" dxfId="3003" priority="3812" stopIfTrue="1">
      <formula>D$21=100%</formula>
    </cfRule>
  </conditionalFormatting>
  <conditionalFormatting sqref="D39:R39">
    <cfRule type="expression" dxfId="3002" priority="3271" stopIfTrue="1">
      <formula>#REF!=$B$94</formula>
    </cfRule>
  </conditionalFormatting>
  <conditionalFormatting sqref="D45:R45">
    <cfRule type="expression" dxfId="3001" priority="3270" stopIfTrue="1">
      <formula>#REF!=$B$94</formula>
    </cfRule>
  </conditionalFormatting>
  <conditionalFormatting sqref="S21">
    <cfRule type="cellIs" dxfId="3000" priority="3264" stopIfTrue="1" operator="equal">
      <formula>0</formula>
    </cfRule>
    <cfRule type="cellIs" dxfId="2999" priority="3268" stopIfTrue="1" operator="notEqual">
      <formula>1</formula>
    </cfRule>
  </conditionalFormatting>
  <conditionalFormatting sqref="S12">
    <cfRule type="cellIs" dxfId="2998" priority="3265" stopIfTrue="1" operator="between">
      <formula>0.01</formula>
      <formula>0.99</formula>
    </cfRule>
    <cfRule type="cellIs" dxfId="2997" priority="3266" stopIfTrue="1" operator="greaterThan">
      <formula>1</formula>
    </cfRule>
  </conditionalFormatting>
  <conditionalFormatting sqref="D17:D20">
    <cfRule type="cellIs" dxfId="2996" priority="3263" stopIfTrue="1" operator="greaterThan">
      <formula>0.75</formula>
    </cfRule>
    <cfRule type="expression" dxfId="2995" priority="3810" stopIfTrue="1">
      <formula>$D$12=0</formula>
    </cfRule>
  </conditionalFormatting>
  <conditionalFormatting sqref="D21:S21 D17:D20 S17:S20 S12">
    <cfRule type="expression" dxfId="2994" priority="3261" stopIfTrue="1">
      <formula>$D$4="Enfants 4-10 ans"</formula>
    </cfRule>
  </conditionalFormatting>
  <conditionalFormatting sqref="E17:F20 L17:N20 P17:Q20 H17:J20">
    <cfRule type="cellIs" dxfId="2993" priority="3011" stopIfTrue="1" operator="greaterThan">
      <formula>0</formula>
    </cfRule>
    <cfRule type="expression" dxfId="2992" priority="3012">
      <formula>E$21=100%</formula>
    </cfRule>
  </conditionalFormatting>
  <conditionalFormatting sqref="E17:F20 L17:N20 P17:Q20 H17:J20">
    <cfRule type="cellIs" dxfId="2991" priority="3008" stopIfTrue="1" operator="greaterThan">
      <formula>0.75</formula>
    </cfRule>
  </conditionalFormatting>
  <conditionalFormatting sqref="D17:R20">
    <cfRule type="expression" dxfId="2990" priority="3010" stopIfTrue="1">
      <formula>$D$12&lt;=1</formula>
    </cfRule>
  </conditionalFormatting>
  <conditionalFormatting sqref="M12:R12">
    <cfRule type="expression" dxfId="2989" priority="2995" stopIfTrue="1">
      <formula>$D$4="Enfants 4-10 ans"</formula>
    </cfRule>
  </conditionalFormatting>
  <conditionalFormatting sqref="M12">
    <cfRule type="expression" dxfId="2988" priority="2979" stopIfTrue="1">
      <formula>$D$4="Enfants 4-10 ans"</formula>
    </cfRule>
    <cfRule type="cellIs" dxfId="2987" priority="2996" stopIfTrue="1" operator="greaterThan">
      <formula>0</formula>
    </cfRule>
    <cfRule type="expression" dxfId="2986" priority="2997">
      <formula>$S$12&lt;100%</formula>
    </cfRule>
  </conditionalFormatting>
  <conditionalFormatting sqref="N12">
    <cfRule type="expression" dxfId="2985" priority="2992" stopIfTrue="1">
      <formula>$D$4="Enfants 4-10 ans"</formula>
    </cfRule>
  </conditionalFormatting>
  <conditionalFormatting sqref="N12">
    <cfRule type="cellIs" dxfId="2984" priority="2993" stopIfTrue="1" operator="greaterThan">
      <formula>0</formula>
    </cfRule>
    <cfRule type="expression" dxfId="2983" priority="2994">
      <formula>$S$12&lt;100%</formula>
    </cfRule>
  </conditionalFormatting>
  <conditionalFormatting sqref="O12">
    <cfRule type="expression" dxfId="2982" priority="2989" stopIfTrue="1">
      <formula>$D$4="Enfants 4-10 ans"</formula>
    </cfRule>
  </conditionalFormatting>
  <conditionalFormatting sqref="O12">
    <cfRule type="cellIs" dxfId="2981" priority="2990" stopIfTrue="1" operator="greaterThan">
      <formula>0</formula>
    </cfRule>
    <cfRule type="expression" dxfId="2980" priority="2991">
      <formula>$S$12&lt;100%</formula>
    </cfRule>
  </conditionalFormatting>
  <conditionalFormatting sqref="P12">
    <cfRule type="expression" dxfId="2979" priority="2986" stopIfTrue="1">
      <formula>$D$4="Enfants 4-10 ans"</formula>
    </cfRule>
  </conditionalFormatting>
  <conditionalFormatting sqref="P12">
    <cfRule type="cellIs" dxfId="2978" priority="2987" stopIfTrue="1" operator="greaterThan">
      <formula>0</formula>
    </cfRule>
    <cfRule type="expression" dxfId="2977" priority="2988">
      <formula>$S$12&lt;100%</formula>
    </cfRule>
  </conditionalFormatting>
  <conditionalFormatting sqref="Q12">
    <cfRule type="expression" dxfId="2976" priority="2983" stopIfTrue="1">
      <formula>$D$4="Enfants 4-10 ans"</formula>
    </cfRule>
  </conditionalFormatting>
  <conditionalFormatting sqref="Q12">
    <cfRule type="cellIs" dxfId="2975" priority="2984" stopIfTrue="1" operator="greaterThan">
      <formula>0</formula>
    </cfRule>
    <cfRule type="expression" dxfId="2974" priority="2985">
      <formula>$S$12&lt;100%</formula>
    </cfRule>
  </conditionalFormatting>
  <conditionalFormatting sqref="R12">
    <cfRule type="expression" dxfId="2973" priority="2980" stopIfTrue="1">
      <formula>$D$4="Enfants 4-10 ans"</formula>
    </cfRule>
  </conditionalFormatting>
  <conditionalFormatting sqref="R12">
    <cfRule type="cellIs" dxfId="2972" priority="2981" stopIfTrue="1" operator="greaterThan">
      <formula>0</formula>
    </cfRule>
    <cfRule type="expression" dxfId="2971" priority="2982">
      <formula>$S$12&lt;100%</formula>
    </cfRule>
  </conditionalFormatting>
  <conditionalFormatting sqref="G17:G20">
    <cfRule type="cellIs" dxfId="2970" priority="2977" stopIfTrue="1" operator="greaterThan">
      <formula>0</formula>
    </cfRule>
    <cfRule type="expression" dxfId="2969" priority="2978">
      <formula>G$21=100%</formula>
    </cfRule>
  </conditionalFormatting>
  <conditionalFormatting sqref="G17:G20">
    <cfRule type="cellIs" dxfId="2968" priority="2974" stopIfTrue="1" operator="greaterThan">
      <formula>0.75</formula>
    </cfRule>
    <cfRule type="expression" dxfId="2967" priority="2975" stopIfTrue="1">
      <formula>AND(G$21&lt;&gt;100%,G$21&lt;&gt;0%)</formula>
    </cfRule>
  </conditionalFormatting>
  <conditionalFormatting sqref="G17:G20">
    <cfRule type="expression" dxfId="2966" priority="2973" stopIfTrue="1">
      <formula>$D$4="Enfants 4-10 ans"</formula>
    </cfRule>
    <cfRule type="expression" dxfId="2965" priority="2976" stopIfTrue="1">
      <formula>$D$12&lt;=1</formula>
    </cfRule>
  </conditionalFormatting>
  <conditionalFormatting sqref="K17:K20">
    <cfRule type="cellIs" dxfId="2964" priority="2971" stopIfTrue="1" operator="greaterThan">
      <formula>0</formula>
    </cfRule>
    <cfRule type="expression" dxfId="2963" priority="2972">
      <formula>K$21=100%</formula>
    </cfRule>
  </conditionalFormatting>
  <conditionalFormatting sqref="K17:K20">
    <cfRule type="cellIs" dxfId="2962" priority="2968" stopIfTrue="1" operator="greaterThan">
      <formula>0.75</formula>
    </cfRule>
    <cfRule type="expression" dxfId="2961" priority="2969" stopIfTrue="1">
      <formula>AND(K$21&lt;&gt;100%,K$21&lt;&gt;0%)</formula>
    </cfRule>
  </conditionalFormatting>
  <conditionalFormatting sqref="K17:K20">
    <cfRule type="expression" dxfId="2960" priority="2967" stopIfTrue="1">
      <formula>$D$4="Enfants 4-10 ans"</formula>
    </cfRule>
    <cfRule type="expression" dxfId="2959" priority="2970" stopIfTrue="1">
      <formula>$D$12&lt;=1</formula>
    </cfRule>
  </conditionalFormatting>
  <conditionalFormatting sqref="O17:O20">
    <cfRule type="cellIs" dxfId="2958" priority="2965" stopIfTrue="1" operator="greaterThan">
      <formula>0</formula>
    </cfRule>
    <cfRule type="expression" dxfId="2957" priority="2966">
      <formula>O$21=100%</formula>
    </cfRule>
  </conditionalFormatting>
  <conditionalFormatting sqref="O17:O20">
    <cfRule type="cellIs" dxfId="2956" priority="2962" stopIfTrue="1" operator="greaterThan">
      <formula>0.75</formula>
    </cfRule>
    <cfRule type="expression" dxfId="2955" priority="2963" stopIfTrue="1">
      <formula>AND(O$21&lt;&gt;100%,O$21&lt;&gt;0%)</formula>
    </cfRule>
  </conditionalFormatting>
  <conditionalFormatting sqref="O17:O20">
    <cfRule type="expression" dxfId="2954" priority="2961" stopIfTrue="1">
      <formula>$D$4="Enfants 4-10 ans"</formula>
    </cfRule>
    <cfRule type="expression" dxfId="2953" priority="2964" stopIfTrue="1">
      <formula>$D$12&lt;=1</formula>
    </cfRule>
  </conditionalFormatting>
  <conditionalFormatting sqref="R17:R20">
    <cfRule type="cellIs" dxfId="2952" priority="2959" stopIfTrue="1" operator="greaterThan">
      <formula>0</formula>
    </cfRule>
    <cfRule type="expression" dxfId="2951" priority="2960">
      <formula>R$21=100%</formula>
    </cfRule>
  </conditionalFormatting>
  <conditionalFormatting sqref="R17:R20">
    <cfRule type="cellIs" dxfId="2950" priority="2956" stopIfTrue="1" operator="greaterThan">
      <formula>0.75</formula>
    </cfRule>
    <cfRule type="expression" dxfId="2949" priority="2957" stopIfTrue="1">
      <formula>AND(R$21&lt;&gt;100%,R$21&lt;&gt;0%)</formula>
    </cfRule>
  </conditionalFormatting>
  <conditionalFormatting sqref="R17:R20">
    <cfRule type="expression" dxfId="2948" priority="2955" stopIfTrue="1">
      <formula>$D$4="Enfants 4-10 ans"</formula>
    </cfRule>
    <cfRule type="expression" dxfId="2947" priority="2958" stopIfTrue="1">
      <formula>$D$12&lt;=1</formula>
    </cfRule>
  </conditionalFormatting>
  <conditionalFormatting sqref="N40:R43">
    <cfRule type="expression" dxfId="2946" priority="2953" stopIfTrue="1">
      <formula>$D$4="Enfants 4-10 ans"</formula>
    </cfRule>
  </conditionalFormatting>
  <conditionalFormatting sqref="N46:R49">
    <cfRule type="expression" dxfId="2945" priority="2952" stopIfTrue="1">
      <formula>$D$4="Enfants 4-10 ans"</formula>
    </cfRule>
  </conditionalFormatting>
  <conditionalFormatting sqref="H23:L26 H33:I33 K33:L33 B37:R38 B36:S57">
    <cfRule type="expression" dxfId="2944" priority="2950" stopIfTrue="1">
      <formula>$D$4="Enfants 4-10 ans"</formula>
    </cfRule>
  </conditionalFormatting>
  <conditionalFormatting sqref="M12">
    <cfRule type="expression" dxfId="2943" priority="2947" stopIfTrue="1">
      <formula>$D$4="Enfants 4-10 ans"</formula>
    </cfRule>
  </conditionalFormatting>
  <conditionalFormatting sqref="M12">
    <cfRule type="cellIs" dxfId="2942" priority="2948" stopIfTrue="1" operator="greaterThan">
      <formula>0</formula>
    </cfRule>
    <cfRule type="expression" dxfId="2941" priority="2949">
      <formula>$S$12&lt;100%</formula>
    </cfRule>
  </conditionalFormatting>
  <conditionalFormatting sqref="D12:L12">
    <cfRule type="expression" dxfId="2940" priority="2944" stopIfTrue="1">
      <formula>$D$4="Enfants 4-10 ans"</formula>
    </cfRule>
  </conditionalFormatting>
  <conditionalFormatting sqref="D12:L12">
    <cfRule type="expression" dxfId="2939" priority="2943" stopIfTrue="1">
      <formula>$D$4="Enfants 4-10 ans"</formula>
    </cfRule>
    <cfRule type="cellIs" dxfId="2938" priority="2945" stopIfTrue="1" operator="greaterThan">
      <formula>0</formula>
    </cfRule>
    <cfRule type="expression" dxfId="2937" priority="2946">
      <formula>$S$12&lt;100%</formula>
    </cfRule>
  </conditionalFormatting>
  <conditionalFormatting sqref="D12:L12">
    <cfRule type="expression" dxfId="2936" priority="2940" stopIfTrue="1">
      <formula>$D$4="Enfants 4-10 ans"</formula>
    </cfRule>
  </conditionalFormatting>
  <conditionalFormatting sqref="D12:L12">
    <cfRule type="cellIs" dxfId="2935" priority="2941" stopIfTrue="1" operator="greaterThan">
      <formula>0</formula>
    </cfRule>
    <cfRule type="expression" dxfId="2934" priority="2942">
      <formula>$S$12&lt;100%</formula>
    </cfRule>
  </conditionalFormatting>
  <conditionalFormatting sqref="D17:R20">
    <cfRule type="expression" dxfId="2933" priority="3002" stopIfTrue="1">
      <formula>$D$4="Enfants 4-10 ans"</formula>
    </cfRule>
  </conditionalFormatting>
  <conditionalFormatting sqref="C45:R49">
    <cfRule type="expression" dxfId="2932" priority="2939" stopIfTrue="1">
      <formula>$D$4="Enfants 4-10 ans"</formula>
    </cfRule>
  </conditionalFormatting>
  <conditionalFormatting sqref="D51:R51">
    <cfRule type="expression" dxfId="2931" priority="2938" stopIfTrue="1">
      <formula>#REF!=$B$94</formula>
    </cfRule>
  </conditionalFormatting>
  <conditionalFormatting sqref="N52:R55">
    <cfRule type="expression" dxfId="2930" priority="2937" stopIfTrue="1">
      <formula>$D$4="Enfants 4-10 ans"</formula>
    </cfRule>
  </conditionalFormatting>
  <conditionalFormatting sqref="C51:R55">
    <cfRule type="expression" dxfId="2929" priority="2936" stopIfTrue="1">
      <formula>$D$4="Enfants 4-10 ans"</formula>
    </cfRule>
  </conditionalFormatting>
  <conditionalFormatting sqref="E17:R20">
    <cfRule type="cellIs" dxfId="2928" priority="2932" stopIfTrue="1" operator="greaterThan">
      <formula>0</formula>
    </cfRule>
    <cfRule type="expression" dxfId="2927" priority="2933" stopIfTrue="1">
      <formula>E$21=100%</formula>
    </cfRule>
  </conditionalFormatting>
  <conditionalFormatting sqref="E17:R20">
    <cfRule type="cellIs" dxfId="2926" priority="2930" stopIfTrue="1" operator="greaterThan">
      <formula>0.75</formula>
    </cfRule>
    <cfRule type="expression" dxfId="2925" priority="2931" stopIfTrue="1">
      <formula>$D$12=0</formula>
    </cfRule>
  </conditionalFormatting>
  <conditionalFormatting sqref="E17:R20">
    <cfRule type="expression" dxfId="2924" priority="2929" stopIfTrue="1">
      <formula>$D$4="Enfants 4-10 ans"</formula>
    </cfRule>
  </conditionalFormatting>
  <conditionalFormatting sqref="G17:G20">
    <cfRule type="cellIs" dxfId="2923" priority="2927" stopIfTrue="1" operator="greaterThan">
      <formula>0</formula>
    </cfRule>
    <cfRule type="expression" dxfId="2922" priority="2928">
      <formula>G$21=100%</formula>
    </cfRule>
  </conditionalFormatting>
  <conditionalFormatting sqref="G17:G20">
    <cfRule type="cellIs" dxfId="2921" priority="2926" stopIfTrue="1" operator="greaterThan">
      <formula>0.75</formula>
    </cfRule>
  </conditionalFormatting>
  <conditionalFormatting sqref="E17:E20">
    <cfRule type="cellIs" dxfId="2920" priority="2924" stopIfTrue="1" operator="greaterThan">
      <formula>0</formula>
    </cfRule>
    <cfRule type="expression" dxfId="2919" priority="2925" stopIfTrue="1">
      <formula>E$21=100%</formula>
    </cfRule>
  </conditionalFormatting>
  <conditionalFormatting sqref="E17:E20">
    <cfRule type="cellIs" dxfId="2918" priority="2922" stopIfTrue="1" operator="greaterThan">
      <formula>0.75</formula>
    </cfRule>
    <cfRule type="expression" dxfId="2917" priority="2923" stopIfTrue="1">
      <formula>$D$12=0</formula>
    </cfRule>
  </conditionalFormatting>
  <conditionalFormatting sqref="E17:E20">
    <cfRule type="expression" dxfId="2916" priority="2921" stopIfTrue="1">
      <formula>$D$4="Enfants 4-10 ans"</formula>
    </cfRule>
  </conditionalFormatting>
  <conditionalFormatting sqref="F17:F20">
    <cfRule type="cellIs" dxfId="2915" priority="2919" stopIfTrue="1" operator="greaterThan">
      <formula>0</formula>
    </cfRule>
    <cfRule type="expression" dxfId="2914" priority="2920" stopIfTrue="1">
      <formula>F$21=100%</formula>
    </cfRule>
  </conditionalFormatting>
  <conditionalFormatting sqref="F17:F20">
    <cfRule type="cellIs" dxfId="2913" priority="2917" stopIfTrue="1" operator="greaterThan">
      <formula>0.75</formula>
    </cfRule>
    <cfRule type="expression" dxfId="2912" priority="2918" stopIfTrue="1">
      <formula>$D$12=0</formula>
    </cfRule>
  </conditionalFormatting>
  <conditionalFormatting sqref="F17:F20">
    <cfRule type="expression" dxfId="2911" priority="2916" stopIfTrue="1">
      <formula>$D$4="Enfants 4-10 ans"</formula>
    </cfRule>
  </conditionalFormatting>
  <conditionalFormatting sqref="K17:K20">
    <cfRule type="cellIs" dxfId="2910" priority="2914" stopIfTrue="1" operator="greaterThan">
      <formula>0</formula>
    </cfRule>
    <cfRule type="expression" dxfId="2909" priority="2915" stopIfTrue="1">
      <formula>K$21=100%</formula>
    </cfRule>
  </conditionalFormatting>
  <conditionalFormatting sqref="K17:K20">
    <cfRule type="cellIs" dxfId="2908" priority="2912" stopIfTrue="1" operator="greaterThan">
      <formula>0.75</formula>
    </cfRule>
    <cfRule type="expression" dxfId="2907" priority="2913" stopIfTrue="1">
      <formula>$D$12=0</formula>
    </cfRule>
  </conditionalFormatting>
  <conditionalFormatting sqref="K17:K20">
    <cfRule type="expression" dxfId="2906" priority="2911" stopIfTrue="1">
      <formula>$D$4="Enfants 4-10 ans"</formula>
    </cfRule>
  </conditionalFormatting>
  <conditionalFormatting sqref="N17:N20">
    <cfRule type="cellIs" dxfId="2905" priority="2909" stopIfTrue="1" operator="greaterThan">
      <formula>0</formula>
    </cfRule>
    <cfRule type="expression" dxfId="2904" priority="2910" stopIfTrue="1">
      <formula>N$21=100%</formula>
    </cfRule>
  </conditionalFormatting>
  <conditionalFormatting sqref="N17:N20">
    <cfRule type="cellIs" dxfId="2903" priority="2907" stopIfTrue="1" operator="greaterThan">
      <formula>0.75</formula>
    </cfRule>
    <cfRule type="expression" dxfId="2902" priority="2908" stopIfTrue="1">
      <formula>$D$12=0</formula>
    </cfRule>
  </conditionalFormatting>
  <conditionalFormatting sqref="N17:N20">
    <cfRule type="expression" dxfId="2901" priority="2906" stopIfTrue="1">
      <formula>$D$4="Enfants 4-10 ans"</formula>
    </cfRule>
  </conditionalFormatting>
  <conditionalFormatting sqref="F17:F20">
    <cfRule type="cellIs" dxfId="2900" priority="2904" stopIfTrue="1" operator="greaterThan">
      <formula>0</formula>
    </cfRule>
    <cfRule type="expression" dxfId="2899" priority="2905" stopIfTrue="1">
      <formula>F$21=100%</formula>
    </cfRule>
  </conditionalFormatting>
  <conditionalFormatting sqref="F17:F20">
    <cfRule type="cellIs" dxfId="2898" priority="2902" stopIfTrue="1" operator="greaterThan">
      <formula>0.75</formula>
    </cfRule>
    <cfRule type="expression" dxfId="2897" priority="2903" stopIfTrue="1">
      <formula>$D$12=0</formula>
    </cfRule>
  </conditionalFormatting>
  <conditionalFormatting sqref="F17:F20">
    <cfRule type="expression" dxfId="2896" priority="2901" stopIfTrue="1">
      <formula>$D$4="Enfants 4-10 ans"</formula>
    </cfRule>
  </conditionalFormatting>
  <conditionalFormatting sqref="K17:K20">
    <cfRule type="cellIs" dxfId="2895" priority="2899" stopIfTrue="1" operator="greaterThan">
      <formula>0</formula>
    </cfRule>
    <cfRule type="expression" dxfId="2894" priority="2900">
      <formula>K$21=100%</formula>
    </cfRule>
  </conditionalFormatting>
  <conditionalFormatting sqref="K17:K20">
    <cfRule type="cellIs" dxfId="2893" priority="2898" stopIfTrue="1" operator="greaterThan">
      <formula>0.75</formula>
    </cfRule>
  </conditionalFormatting>
  <conditionalFormatting sqref="K17:K20">
    <cfRule type="cellIs" dxfId="2892" priority="2896" stopIfTrue="1" operator="greaterThan">
      <formula>0</formula>
    </cfRule>
    <cfRule type="expression" dxfId="2891" priority="2897" stopIfTrue="1">
      <formula>K$21=100%</formula>
    </cfRule>
  </conditionalFormatting>
  <conditionalFormatting sqref="K17:K20">
    <cfRule type="cellIs" dxfId="2890" priority="2894" stopIfTrue="1" operator="greaterThan">
      <formula>0.75</formula>
    </cfRule>
    <cfRule type="expression" dxfId="2889" priority="2895" stopIfTrue="1">
      <formula>$D$12=0</formula>
    </cfRule>
  </conditionalFormatting>
  <conditionalFormatting sqref="K17:K20">
    <cfRule type="expression" dxfId="2888" priority="2893" stopIfTrue="1">
      <formula>$D$4="Enfants 4-10 ans"</formula>
    </cfRule>
  </conditionalFormatting>
  <conditionalFormatting sqref="N17:N20">
    <cfRule type="cellIs" dxfId="2887" priority="2891" stopIfTrue="1" operator="greaterThan">
      <formula>0</formula>
    </cfRule>
    <cfRule type="expression" dxfId="2886" priority="2892" stopIfTrue="1">
      <formula>N$21=100%</formula>
    </cfRule>
  </conditionalFormatting>
  <conditionalFormatting sqref="N17:N20">
    <cfRule type="cellIs" dxfId="2885" priority="2889" stopIfTrue="1" operator="greaterThan">
      <formula>0.75</formula>
    </cfRule>
    <cfRule type="expression" dxfId="2884" priority="2890" stopIfTrue="1">
      <formula>$D$12=0</formula>
    </cfRule>
  </conditionalFormatting>
  <conditionalFormatting sqref="N17:N20">
    <cfRule type="expression" dxfId="2883" priority="2888" stopIfTrue="1">
      <formula>$D$4="Enfants 4-10 ans"</formula>
    </cfRule>
  </conditionalFormatting>
  <conditionalFormatting sqref="P17:P20">
    <cfRule type="cellIs" dxfId="2882" priority="2886" stopIfTrue="1" operator="greaterThan">
      <formula>0</formula>
    </cfRule>
    <cfRule type="expression" dxfId="2881" priority="2887" stopIfTrue="1">
      <formula>P$21=100%</formula>
    </cfRule>
  </conditionalFormatting>
  <conditionalFormatting sqref="P17:P20">
    <cfRule type="cellIs" dxfId="2880" priority="2884" stopIfTrue="1" operator="greaterThan">
      <formula>0.75</formula>
    </cfRule>
    <cfRule type="expression" dxfId="2879" priority="2885" stopIfTrue="1">
      <formula>$D$12=0</formula>
    </cfRule>
  </conditionalFormatting>
  <conditionalFormatting sqref="P17:P20">
    <cfRule type="expression" dxfId="2878" priority="2883" stopIfTrue="1">
      <formula>$D$4="Enfants 4-10 ans"</formula>
    </cfRule>
  </conditionalFormatting>
  <conditionalFormatting sqref="D17:D20">
    <cfRule type="expression" dxfId="2877" priority="2882">
      <formula>D$21=100%</formula>
    </cfRule>
  </conditionalFormatting>
  <conditionalFormatting sqref="D17:D20">
    <cfRule type="cellIs" dxfId="2876" priority="2880" stopIfTrue="1" operator="greaterThan">
      <formula>0.75</formula>
    </cfRule>
  </conditionalFormatting>
  <conditionalFormatting sqref="D17:D20">
    <cfRule type="expression" dxfId="2875" priority="2879" stopIfTrue="1">
      <formula>D$21=100%</formula>
    </cfRule>
  </conditionalFormatting>
  <conditionalFormatting sqref="D17:D20">
    <cfRule type="cellIs" dxfId="2874" priority="2876" stopIfTrue="1" operator="greaterThan">
      <formula>0.75</formula>
    </cfRule>
    <cfRule type="expression" dxfId="2873" priority="2877" stopIfTrue="1">
      <formula>$D$12=0</formula>
    </cfRule>
  </conditionalFormatting>
  <conditionalFormatting sqref="D17:D20">
    <cfRule type="expression" dxfId="2872" priority="2875" stopIfTrue="1">
      <formula>$D$4="Enfants 4-10 ans"</formula>
    </cfRule>
  </conditionalFormatting>
  <conditionalFormatting sqref="D17:D20">
    <cfRule type="expression" dxfId="2871" priority="2874" stopIfTrue="1">
      <formula>D$21=100%</formula>
    </cfRule>
  </conditionalFormatting>
  <conditionalFormatting sqref="D17:D20">
    <cfRule type="cellIs" dxfId="2870" priority="2871" stopIfTrue="1" operator="greaterThan">
      <formula>0.75</formula>
    </cfRule>
    <cfRule type="expression" dxfId="2869" priority="2872" stopIfTrue="1">
      <formula>$D$12=0</formula>
    </cfRule>
  </conditionalFormatting>
  <conditionalFormatting sqref="D17:D20">
    <cfRule type="expression" dxfId="2868" priority="2870" stopIfTrue="1">
      <formula>$D$4="Enfants 4-10 ans"</formula>
    </cfRule>
  </conditionalFormatting>
  <conditionalFormatting sqref="E17:E20">
    <cfRule type="expression" dxfId="2867" priority="2869" stopIfTrue="1">
      <formula>E$21=100%</formula>
    </cfRule>
  </conditionalFormatting>
  <conditionalFormatting sqref="E17:E20">
    <cfRule type="cellIs" dxfId="2866" priority="2867" stopIfTrue="1" operator="greaterThan">
      <formula>0.75</formula>
    </cfRule>
    <cfRule type="expression" dxfId="2865" priority="2868" stopIfTrue="1">
      <formula>$D$12=0</formula>
    </cfRule>
  </conditionalFormatting>
  <conditionalFormatting sqref="E17:E20">
    <cfRule type="expression" dxfId="2864" priority="2866" stopIfTrue="1">
      <formula>$D$4="Enfants 4-10 ans"</formula>
    </cfRule>
  </conditionalFormatting>
  <conditionalFormatting sqref="E17:E20">
    <cfRule type="expression" dxfId="2863" priority="2865">
      <formula>E$21=100%</formula>
    </cfRule>
  </conditionalFormatting>
  <conditionalFormatting sqref="E17:E20">
    <cfRule type="cellIs" dxfId="2862" priority="2864" stopIfTrue="1" operator="greaterThan">
      <formula>0.75</formula>
    </cfRule>
  </conditionalFormatting>
  <conditionalFormatting sqref="E17:E20">
    <cfRule type="expression" dxfId="2861" priority="2863" stopIfTrue="1">
      <formula>E$21=100%</formula>
    </cfRule>
  </conditionalFormatting>
  <conditionalFormatting sqref="E17:E20">
    <cfRule type="cellIs" dxfId="2860" priority="2861" stopIfTrue="1" operator="greaterThan">
      <formula>0.75</formula>
    </cfRule>
    <cfRule type="expression" dxfId="2859" priority="2862" stopIfTrue="1">
      <formula>$D$12=0</formula>
    </cfRule>
  </conditionalFormatting>
  <conditionalFormatting sqref="E17:E20">
    <cfRule type="expression" dxfId="2858" priority="2860" stopIfTrue="1">
      <formula>$D$4="Enfants 4-10 ans"</formula>
    </cfRule>
  </conditionalFormatting>
  <conditionalFormatting sqref="E17:E20">
    <cfRule type="expression" dxfId="2857" priority="2859" stopIfTrue="1">
      <formula>E$21=100%</formula>
    </cfRule>
  </conditionalFormatting>
  <conditionalFormatting sqref="E17:E20">
    <cfRule type="cellIs" dxfId="2856" priority="2857" stopIfTrue="1" operator="greaterThan">
      <formula>0.75</formula>
    </cfRule>
    <cfRule type="expression" dxfId="2855" priority="2858" stopIfTrue="1">
      <formula>$D$12=0</formula>
    </cfRule>
  </conditionalFormatting>
  <conditionalFormatting sqref="E17:E20">
    <cfRule type="expression" dxfId="2854" priority="2856" stopIfTrue="1">
      <formula>$D$4="Enfants 4-10 ans"</formula>
    </cfRule>
  </conditionalFormatting>
  <conditionalFormatting sqref="G17:G20">
    <cfRule type="cellIs" dxfId="2853" priority="2854" stopIfTrue="1" operator="greaterThan">
      <formula>0</formula>
    </cfRule>
    <cfRule type="expression" dxfId="2852" priority="2855">
      <formula>G$21=100%</formula>
    </cfRule>
  </conditionalFormatting>
  <conditionalFormatting sqref="G17:G20">
    <cfRule type="cellIs" dxfId="2851" priority="2853" stopIfTrue="1" operator="greaterThan">
      <formula>0.75</formula>
    </cfRule>
  </conditionalFormatting>
  <conditionalFormatting sqref="G17:G20">
    <cfRule type="cellIs" dxfId="2850" priority="2851" stopIfTrue="1" operator="greaterThan">
      <formula>0</formula>
    </cfRule>
    <cfRule type="expression" dxfId="2849" priority="2852" stopIfTrue="1">
      <formula>G$21=100%</formula>
    </cfRule>
  </conditionalFormatting>
  <conditionalFormatting sqref="G17:G20">
    <cfRule type="cellIs" dxfId="2848" priority="2849" stopIfTrue="1" operator="greaterThan">
      <formula>0.75</formula>
    </cfRule>
    <cfRule type="expression" dxfId="2847" priority="2850" stopIfTrue="1">
      <formula>$D$12=0</formula>
    </cfRule>
  </conditionalFormatting>
  <conditionalFormatting sqref="G17:G20">
    <cfRule type="expression" dxfId="2846" priority="2848" stopIfTrue="1">
      <formula>$D$4="Enfants 4-10 ans"</formula>
    </cfRule>
  </conditionalFormatting>
  <conditionalFormatting sqref="G17:G20">
    <cfRule type="expression" dxfId="2845" priority="2847" stopIfTrue="1">
      <formula>G$21=100%</formula>
    </cfRule>
  </conditionalFormatting>
  <conditionalFormatting sqref="G17:G20">
    <cfRule type="cellIs" dxfId="2844" priority="2845" stopIfTrue="1" operator="greaterThan">
      <formula>0.75</formula>
    </cfRule>
    <cfRule type="expression" dxfId="2843" priority="2846" stopIfTrue="1">
      <formula>$D$12=0</formula>
    </cfRule>
  </conditionalFormatting>
  <conditionalFormatting sqref="G17:G20">
    <cfRule type="expression" dxfId="2842" priority="2844" stopIfTrue="1">
      <formula>$D$4="Enfants 4-10 ans"</formula>
    </cfRule>
  </conditionalFormatting>
  <conditionalFormatting sqref="G17:G20">
    <cfRule type="expression" dxfId="2841" priority="2843">
      <formula>G$21=100%</formula>
    </cfRule>
  </conditionalFormatting>
  <conditionalFormatting sqref="G17:G20">
    <cfRule type="cellIs" dxfId="2840" priority="2842" stopIfTrue="1" operator="greaterThan">
      <formula>0.75</formula>
    </cfRule>
  </conditionalFormatting>
  <conditionalFormatting sqref="G17:G20">
    <cfRule type="expression" dxfId="2839" priority="2841" stopIfTrue="1">
      <formula>G$21=100%</formula>
    </cfRule>
  </conditionalFormatting>
  <conditionalFormatting sqref="G17:G20">
    <cfRule type="cellIs" dxfId="2838" priority="2839" stopIfTrue="1" operator="greaterThan">
      <formula>0.75</formula>
    </cfRule>
    <cfRule type="expression" dxfId="2837" priority="2840" stopIfTrue="1">
      <formula>$D$12=0</formula>
    </cfRule>
  </conditionalFormatting>
  <conditionalFormatting sqref="G17:G20">
    <cfRule type="expression" dxfId="2836" priority="2838" stopIfTrue="1">
      <formula>$D$4="Enfants 4-10 ans"</formula>
    </cfRule>
  </conditionalFormatting>
  <conditionalFormatting sqref="G17:G20">
    <cfRule type="expression" dxfId="2835" priority="2837" stopIfTrue="1">
      <formula>G$21=100%</formula>
    </cfRule>
  </conditionalFormatting>
  <conditionalFormatting sqref="G17:G20">
    <cfRule type="cellIs" dxfId="2834" priority="2835" stopIfTrue="1" operator="greaterThan">
      <formula>0.75</formula>
    </cfRule>
    <cfRule type="expression" dxfId="2833" priority="2836" stopIfTrue="1">
      <formula>$D$12=0</formula>
    </cfRule>
  </conditionalFormatting>
  <conditionalFormatting sqref="G17:G20">
    <cfRule type="expression" dxfId="2832" priority="2834" stopIfTrue="1">
      <formula>$D$4="Enfants 4-10 ans"</formula>
    </cfRule>
  </conditionalFormatting>
  <conditionalFormatting sqref="E17:E20">
    <cfRule type="expression" dxfId="2831" priority="2833" stopIfTrue="1">
      <formula>E$21=100%</formula>
    </cfRule>
  </conditionalFormatting>
  <conditionalFormatting sqref="E17:E20">
    <cfRule type="cellIs" dxfId="2830" priority="2831" stopIfTrue="1" operator="greaterThan">
      <formula>0.75</formula>
    </cfRule>
    <cfRule type="expression" dxfId="2829" priority="2832" stopIfTrue="1">
      <formula>$D$12=0</formula>
    </cfRule>
  </conditionalFormatting>
  <conditionalFormatting sqref="E17:E20">
    <cfRule type="expression" dxfId="2828" priority="2830" stopIfTrue="1">
      <formula>$D$4="Enfants 4-10 ans"</formula>
    </cfRule>
  </conditionalFormatting>
  <conditionalFormatting sqref="E17:E20">
    <cfRule type="expression" dxfId="2827" priority="2829">
      <formula>E$21=100%</formula>
    </cfRule>
  </conditionalFormatting>
  <conditionalFormatting sqref="E17:E20">
    <cfRule type="cellIs" dxfId="2826" priority="2828" stopIfTrue="1" operator="greaterThan">
      <formula>0.75</formula>
    </cfRule>
  </conditionalFormatting>
  <conditionalFormatting sqref="E17:E20">
    <cfRule type="expression" dxfId="2825" priority="2827" stopIfTrue="1">
      <formula>E$21=100%</formula>
    </cfRule>
  </conditionalFormatting>
  <conditionalFormatting sqref="E17:E20">
    <cfRule type="cellIs" dxfId="2824" priority="2825" stopIfTrue="1" operator="greaterThan">
      <formula>0.75</formula>
    </cfRule>
    <cfRule type="expression" dxfId="2823" priority="2826" stopIfTrue="1">
      <formula>$D$12=0</formula>
    </cfRule>
  </conditionalFormatting>
  <conditionalFormatting sqref="E17:E20">
    <cfRule type="expression" dxfId="2822" priority="2824" stopIfTrue="1">
      <formula>$D$4="Enfants 4-10 ans"</formula>
    </cfRule>
  </conditionalFormatting>
  <conditionalFormatting sqref="E17:E20">
    <cfRule type="expression" dxfId="2821" priority="2823" stopIfTrue="1">
      <formula>E$21=100%</formula>
    </cfRule>
  </conditionalFormatting>
  <conditionalFormatting sqref="E17:E20">
    <cfRule type="cellIs" dxfId="2820" priority="2821" stopIfTrue="1" operator="greaterThan">
      <formula>0.75</formula>
    </cfRule>
    <cfRule type="expression" dxfId="2819" priority="2822" stopIfTrue="1">
      <formula>$D$12=0</formula>
    </cfRule>
  </conditionalFormatting>
  <conditionalFormatting sqref="E17:E20">
    <cfRule type="expression" dxfId="2818" priority="2820" stopIfTrue="1">
      <formula>$D$4="Enfants 4-10 ans"</formula>
    </cfRule>
  </conditionalFormatting>
  <conditionalFormatting sqref="E17:E20">
    <cfRule type="expression" dxfId="2817" priority="2819" stopIfTrue="1">
      <formula>E$21=100%</formula>
    </cfRule>
  </conditionalFormatting>
  <conditionalFormatting sqref="E17:E20">
    <cfRule type="cellIs" dxfId="2816" priority="2817" stopIfTrue="1" operator="greaterThan">
      <formula>0.75</formula>
    </cfRule>
    <cfRule type="expression" dxfId="2815" priority="2818" stopIfTrue="1">
      <formula>$D$12=0</formula>
    </cfRule>
  </conditionalFormatting>
  <conditionalFormatting sqref="E17:E20">
    <cfRule type="expression" dxfId="2814" priority="2816" stopIfTrue="1">
      <formula>$D$4="Enfants 4-10 ans"</formula>
    </cfRule>
  </conditionalFormatting>
  <conditionalFormatting sqref="E17:E20">
    <cfRule type="expression" dxfId="2813" priority="2815">
      <formula>E$21=100%</formula>
    </cfRule>
  </conditionalFormatting>
  <conditionalFormatting sqref="E17:E20">
    <cfRule type="cellIs" dxfId="2812" priority="2814" stopIfTrue="1" operator="greaterThan">
      <formula>0.75</formula>
    </cfRule>
  </conditionalFormatting>
  <conditionalFormatting sqref="E17:E20">
    <cfRule type="expression" dxfId="2811" priority="2813" stopIfTrue="1">
      <formula>E$21=100%</formula>
    </cfRule>
  </conditionalFormatting>
  <conditionalFormatting sqref="E17:E20">
    <cfRule type="cellIs" dxfId="2810" priority="2811" stopIfTrue="1" operator="greaterThan">
      <formula>0.75</formula>
    </cfRule>
    <cfRule type="expression" dxfId="2809" priority="2812" stopIfTrue="1">
      <formula>$D$12=0</formula>
    </cfRule>
  </conditionalFormatting>
  <conditionalFormatting sqref="E17:E20">
    <cfRule type="expression" dxfId="2808" priority="2810" stopIfTrue="1">
      <formula>$D$4="Enfants 4-10 ans"</formula>
    </cfRule>
  </conditionalFormatting>
  <conditionalFormatting sqref="E17:E20">
    <cfRule type="expression" dxfId="2807" priority="2809" stopIfTrue="1">
      <formula>E$21=100%</formula>
    </cfRule>
  </conditionalFormatting>
  <conditionalFormatting sqref="E17:E20">
    <cfRule type="cellIs" dxfId="2806" priority="2807" stopIfTrue="1" operator="greaterThan">
      <formula>0.75</formula>
    </cfRule>
    <cfRule type="expression" dxfId="2805" priority="2808" stopIfTrue="1">
      <formula>$D$12=0</formula>
    </cfRule>
  </conditionalFormatting>
  <conditionalFormatting sqref="E17:E20">
    <cfRule type="expression" dxfId="2804" priority="2806" stopIfTrue="1">
      <formula>$D$4="Enfants 4-10 ans"</formula>
    </cfRule>
  </conditionalFormatting>
  <conditionalFormatting sqref="F17:F20">
    <cfRule type="expression" dxfId="2803" priority="2805" stopIfTrue="1">
      <formula>F$21=100%</formula>
    </cfRule>
  </conditionalFormatting>
  <conditionalFormatting sqref="F17:F20">
    <cfRule type="cellIs" dxfId="2802" priority="2803" stopIfTrue="1" operator="greaterThan">
      <formula>0.75</formula>
    </cfRule>
    <cfRule type="expression" dxfId="2801" priority="2804" stopIfTrue="1">
      <formula>$D$12=0</formula>
    </cfRule>
  </conditionalFormatting>
  <conditionalFormatting sqref="F17:F20">
    <cfRule type="expression" dxfId="2800" priority="2802" stopIfTrue="1">
      <formula>$D$4="Enfants 4-10 ans"</formula>
    </cfRule>
  </conditionalFormatting>
  <conditionalFormatting sqref="F17:F20">
    <cfRule type="expression" dxfId="2799" priority="2801">
      <formula>F$21=100%</formula>
    </cfRule>
  </conditionalFormatting>
  <conditionalFormatting sqref="F17:F20">
    <cfRule type="cellIs" dxfId="2798" priority="2800" stopIfTrue="1" operator="greaterThan">
      <formula>0.75</formula>
    </cfRule>
  </conditionalFormatting>
  <conditionalFormatting sqref="F17:F20">
    <cfRule type="expression" dxfId="2797" priority="2799" stopIfTrue="1">
      <formula>F$21=100%</formula>
    </cfRule>
  </conditionalFormatting>
  <conditionalFormatting sqref="F17:F20">
    <cfRule type="cellIs" dxfId="2796" priority="2797" stopIfTrue="1" operator="greaterThan">
      <formula>0.75</formula>
    </cfRule>
    <cfRule type="expression" dxfId="2795" priority="2798" stopIfTrue="1">
      <formula>$D$12=0</formula>
    </cfRule>
  </conditionalFormatting>
  <conditionalFormatting sqref="F17:F20">
    <cfRule type="expression" dxfId="2794" priority="2796" stopIfTrue="1">
      <formula>$D$4="Enfants 4-10 ans"</formula>
    </cfRule>
  </conditionalFormatting>
  <conditionalFormatting sqref="F17:F20">
    <cfRule type="expression" dxfId="2793" priority="2795" stopIfTrue="1">
      <formula>F$21=100%</formula>
    </cfRule>
  </conditionalFormatting>
  <conditionalFormatting sqref="F17:F20">
    <cfRule type="cellIs" dxfId="2792" priority="2793" stopIfTrue="1" operator="greaterThan">
      <formula>0.75</formula>
    </cfRule>
    <cfRule type="expression" dxfId="2791" priority="2794" stopIfTrue="1">
      <formula>$D$12=0</formula>
    </cfRule>
  </conditionalFormatting>
  <conditionalFormatting sqref="F17:F20">
    <cfRule type="expression" dxfId="2790" priority="2792" stopIfTrue="1">
      <formula>$D$4="Enfants 4-10 ans"</formula>
    </cfRule>
  </conditionalFormatting>
  <conditionalFormatting sqref="G17:G20">
    <cfRule type="expression" dxfId="2789" priority="2791" stopIfTrue="1">
      <formula>G$21=100%</formula>
    </cfRule>
  </conditionalFormatting>
  <conditionalFormatting sqref="G17:G20">
    <cfRule type="cellIs" dxfId="2788" priority="2789" stopIfTrue="1" operator="greaterThan">
      <formula>0.75</formula>
    </cfRule>
    <cfRule type="expression" dxfId="2787" priority="2790" stopIfTrue="1">
      <formula>$D$12=0</formula>
    </cfRule>
  </conditionalFormatting>
  <conditionalFormatting sqref="G17:G20">
    <cfRule type="expression" dxfId="2786" priority="2788" stopIfTrue="1">
      <formula>$D$4="Enfants 4-10 ans"</formula>
    </cfRule>
  </conditionalFormatting>
  <conditionalFormatting sqref="G17:G20">
    <cfRule type="expression" dxfId="2785" priority="2787">
      <formula>G$21=100%</formula>
    </cfRule>
  </conditionalFormatting>
  <conditionalFormatting sqref="G17:G20">
    <cfRule type="cellIs" dxfId="2784" priority="2786" stopIfTrue="1" operator="greaterThan">
      <formula>0.75</formula>
    </cfRule>
  </conditionalFormatting>
  <conditionalFormatting sqref="G17:G20">
    <cfRule type="expression" dxfId="2783" priority="2785" stopIfTrue="1">
      <formula>G$21=100%</formula>
    </cfRule>
  </conditionalFormatting>
  <conditionalFormatting sqref="G17:G20">
    <cfRule type="cellIs" dxfId="2782" priority="2783" stopIfTrue="1" operator="greaterThan">
      <formula>0.75</formula>
    </cfRule>
    <cfRule type="expression" dxfId="2781" priority="2784" stopIfTrue="1">
      <formula>$D$12=0</formula>
    </cfRule>
  </conditionalFormatting>
  <conditionalFormatting sqref="G17:G20">
    <cfRule type="expression" dxfId="2780" priority="2782" stopIfTrue="1">
      <formula>$D$4="Enfants 4-10 ans"</formula>
    </cfRule>
  </conditionalFormatting>
  <conditionalFormatting sqref="G17:G20">
    <cfRule type="expression" dxfId="2779" priority="2781" stopIfTrue="1">
      <formula>G$21=100%</formula>
    </cfRule>
  </conditionalFormatting>
  <conditionalFormatting sqref="G17:G20">
    <cfRule type="cellIs" dxfId="2778" priority="2779" stopIfTrue="1" operator="greaterThan">
      <formula>0.75</formula>
    </cfRule>
    <cfRule type="expression" dxfId="2777" priority="2780" stopIfTrue="1">
      <formula>$D$12=0</formula>
    </cfRule>
  </conditionalFormatting>
  <conditionalFormatting sqref="G17:G20">
    <cfRule type="expression" dxfId="2776" priority="2778" stopIfTrue="1">
      <formula>$D$4="Enfants 4-10 ans"</formula>
    </cfRule>
  </conditionalFormatting>
  <conditionalFormatting sqref="E17:E20">
    <cfRule type="expression" dxfId="2775" priority="2777" stopIfTrue="1">
      <formula>E$21=100%</formula>
    </cfRule>
  </conditionalFormatting>
  <conditionalFormatting sqref="E17:E20">
    <cfRule type="cellIs" dxfId="2774" priority="2775" stopIfTrue="1" operator="greaterThan">
      <formula>0.75</formula>
    </cfRule>
    <cfRule type="expression" dxfId="2773" priority="2776" stopIfTrue="1">
      <formula>$D$12=0</formula>
    </cfRule>
  </conditionalFormatting>
  <conditionalFormatting sqref="E17:E20">
    <cfRule type="expression" dxfId="2772" priority="2774" stopIfTrue="1">
      <formula>$D$4="Enfants 4-10 ans"</formula>
    </cfRule>
  </conditionalFormatting>
  <conditionalFormatting sqref="E17:E20">
    <cfRule type="expression" dxfId="2771" priority="2773">
      <formula>E$21=100%</formula>
    </cfRule>
  </conditionalFormatting>
  <conditionalFormatting sqref="E17:E20">
    <cfRule type="cellIs" dxfId="2770" priority="2772" stopIfTrue="1" operator="greaterThan">
      <formula>0.75</formula>
    </cfRule>
  </conditionalFormatting>
  <conditionalFormatting sqref="E17:E20">
    <cfRule type="expression" dxfId="2769" priority="2771" stopIfTrue="1">
      <formula>E$21=100%</formula>
    </cfRule>
  </conditionalFormatting>
  <conditionalFormatting sqref="E17:E20">
    <cfRule type="cellIs" dxfId="2768" priority="2769" stopIfTrue="1" operator="greaterThan">
      <formula>0.75</formula>
    </cfRule>
    <cfRule type="expression" dxfId="2767" priority="2770" stopIfTrue="1">
      <formula>$D$12=0</formula>
    </cfRule>
  </conditionalFormatting>
  <conditionalFormatting sqref="E17:E20">
    <cfRule type="expression" dxfId="2766" priority="2768" stopIfTrue="1">
      <formula>$D$4="Enfants 4-10 ans"</formula>
    </cfRule>
  </conditionalFormatting>
  <conditionalFormatting sqref="E17:E20">
    <cfRule type="expression" dxfId="2765" priority="2767" stopIfTrue="1">
      <formula>E$21=100%</formula>
    </cfRule>
  </conditionalFormatting>
  <conditionalFormatting sqref="E17:E20">
    <cfRule type="cellIs" dxfId="2764" priority="2765" stopIfTrue="1" operator="greaterThan">
      <formula>0.75</formula>
    </cfRule>
    <cfRule type="expression" dxfId="2763" priority="2766" stopIfTrue="1">
      <formula>$D$12=0</formula>
    </cfRule>
  </conditionalFormatting>
  <conditionalFormatting sqref="E17:E20">
    <cfRule type="expression" dxfId="2762" priority="2764" stopIfTrue="1">
      <formula>$D$4="Enfants 4-10 ans"</formula>
    </cfRule>
  </conditionalFormatting>
  <conditionalFormatting sqref="G17:G20">
    <cfRule type="cellIs" dxfId="2761" priority="2762" stopIfTrue="1" operator="greaterThan">
      <formula>0</formula>
    </cfRule>
    <cfRule type="expression" dxfId="2760" priority="2763">
      <formula>G$21=100%</formula>
    </cfRule>
  </conditionalFormatting>
  <conditionalFormatting sqref="G17:G20">
    <cfRule type="cellIs" dxfId="2759" priority="2761" stopIfTrue="1" operator="greaterThan">
      <formula>0.75</formula>
    </cfRule>
  </conditionalFormatting>
  <conditionalFormatting sqref="G17:G20">
    <cfRule type="cellIs" dxfId="2758" priority="2759" stopIfTrue="1" operator="greaterThan">
      <formula>0</formula>
    </cfRule>
    <cfRule type="expression" dxfId="2757" priority="2760" stopIfTrue="1">
      <formula>G$21=100%</formula>
    </cfRule>
  </conditionalFormatting>
  <conditionalFormatting sqref="G17:G20">
    <cfRule type="cellIs" dxfId="2756" priority="2757" stopIfTrue="1" operator="greaterThan">
      <formula>0.75</formula>
    </cfRule>
    <cfRule type="expression" dxfId="2755" priority="2758" stopIfTrue="1">
      <formula>$D$12=0</formula>
    </cfRule>
  </conditionalFormatting>
  <conditionalFormatting sqref="G17:G20">
    <cfRule type="expression" dxfId="2754" priority="2756" stopIfTrue="1">
      <formula>$D$4="Enfants 4-10 ans"</formula>
    </cfRule>
  </conditionalFormatting>
  <conditionalFormatting sqref="G17:G20">
    <cfRule type="expression" dxfId="2753" priority="2755" stopIfTrue="1">
      <formula>G$21=100%</formula>
    </cfRule>
  </conditionalFormatting>
  <conditionalFormatting sqref="G17:G20">
    <cfRule type="cellIs" dxfId="2752" priority="2753" stopIfTrue="1" operator="greaterThan">
      <formula>0.75</formula>
    </cfRule>
    <cfRule type="expression" dxfId="2751" priority="2754" stopIfTrue="1">
      <formula>$D$12=0</formula>
    </cfRule>
  </conditionalFormatting>
  <conditionalFormatting sqref="G17:G20">
    <cfRule type="expression" dxfId="2750" priority="2752" stopIfTrue="1">
      <formula>$D$4="Enfants 4-10 ans"</formula>
    </cfRule>
  </conditionalFormatting>
  <conditionalFormatting sqref="G17:G20">
    <cfRule type="expression" dxfId="2749" priority="2751">
      <formula>G$21=100%</formula>
    </cfRule>
  </conditionalFormatting>
  <conditionalFormatting sqref="G17:G20">
    <cfRule type="cellIs" dxfId="2748" priority="2750" stopIfTrue="1" operator="greaterThan">
      <formula>0.75</formula>
    </cfRule>
  </conditionalFormatting>
  <conditionalFormatting sqref="G17:G20">
    <cfRule type="expression" dxfId="2747" priority="2749" stopIfTrue="1">
      <formula>G$21=100%</formula>
    </cfRule>
  </conditionalFormatting>
  <conditionalFormatting sqref="G17:G20">
    <cfRule type="cellIs" dxfId="2746" priority="2747" stopIfTrue="1" operator="greaterThan">
      <formula>0.75</formula>
    </cfRule>
    <cfRule type="expression" dxfId="2745" priority="2748" stopIfTrue="1">
      <formula>$D$12=0</formula>
    </cfRule>
  </conditionalFormatting>
  <conditionalFormatting sqref="G17:G20">
    <cfRule type="expression" dxfId="2744" priority="2746" stopIfTrue="1">
      <formula>$D$4="Enfants 4-10 ans"</formula>
    </cfRule>
  </conditionalFormatting>
  <conditionalFormatting sqref="G17:G20">
    <cfRule type="expression" dxfId="2743" priority="2745" stopIfTrue="1">
      <formula>G$21=100%</formula>
    </cfRule>
  </conditionalFormatting>
  <conditionalFormatting sqref="G17:G20">
    <cfRule type="cellIs" dxfId="2742" priority="2743" stopIfTrue="1" operator="greaterThan">
      <formula>0.75</formula>
    </cfRule>
    <cfRule type="expression" dxfId="2741" priority="2744" stopIfTrue="1">
      <formula>$D$12=0</formula>
    </cfRule>
  </conditionalFormatting>
  <conditionalFormatting sqref="G17:G20">
    <cfRule type="expression" dxfId="2740" priority="2742" stopIfTrue="1">
      <formula>$D$4="Enfants 4-10 ans"</formula>
    </cfRule>
  </conditionalFormatting>
  <conditionalFormatting sqref="G17:G20">
    <cfRule type="expression" dxfId="2739" priority="2741" stopIfTrue="1">
      <formula>G$21=100%</formula>
    </cfRule>
  </conditionalFormatting>
  <conditionalFormatting sqref="G17:G20">
    <cfRule type="cellIs" dxfId="2738" priority="2739" stopIfTrue="1" operator="greaterThan">
      <formula>0.75</formula>
    </cfRule>
    <cfRule type="expression" dxfId="2737" priority="2740" stopIfTrue="1">
      <formula>$D$12=0</formula>
    </cfRule>
  </conditionalFormatting>
  <conditionalFormatting sqref="G17:G20">
    <cfRule type="expression" dxfId="2736" priority="2738" stopIfTrue="1">
      <formula>$D$4="Enfants 4-10 ans"</formula>
    </cfRule>
  </conditionalFormatting>
  <conditionalFormatting sqref="G17:G20">
    <cfRule type="expression" dxfId="2735" priority="2737">
      <formula>G$21=100%</formula>
    </cfRule>
  </conditionalFormatting>
  <conditionalFormatting sqref="G17:G20">
    <cfRule type="cellIs" dxfId="2734" priority="2736" stopIfTrue="1" operator="greaterThan">
      <formula>0.75</formula>
    </cfRule>
  </conditionalFormatting>
  <conditionalFormatting sqref="G17:G20">
    <cfRule type="expression" dxfId="2733" priority="2735" stopIfTrue="1">
      <formula>G$21=100%</formula>
    </cfRule>
  </conditionalFormatting>
  <conditionalFormatting sqref="G17:G20">
    <cfRule type="cellIs" dxfId="2732" priority="2733" stopIfTrue="1" operator="greaterThan">
      <formula>0.75</formula>
    </cfRule>
    <cfRule type="expression" dxfId="2731" priority="2734" stopIfTrue="1">
      <formula>$D$12=0</formula>
    </cfRule>
  </conditionalFormatting>
  <conditionalFormatting sqref="G17:G20">
    <cfRule type="expression" dxfId="2730" priority="2732" stopIfTrue="1">
      <formula>$D$4="Enfants 4-10 ans"</formula>
    </cfRule>
  </conditionalFormatting>
  <conditionalFormatting sqref="G17:G20">
    <cfRule type="expression" dxfId="2729" priority="2731" stopIfTrue="1">
      <formula>G$21=100%</formula>
    </cfRule>
  </conditionalFormatting>
  <conditionalFormatting sqref="G17:G20">
    <cfRule type="cellIs" dxfId="2728" priority="2729" stopIfTrue="1" operator="greaterThan">
      <formula>0.75</formula>
    </cfRule>
    <cfRule type="expression" dxfId="2727" priority="2730" stopIfTrue="1">
      <formula>$D$12=0</formula>
    </cfRule>
  </conditionalFormatting>
  <conditionalFormatting sqref="G17:G20">
    <cfRule type="expression" dxfId="2726" priority="2728" stopIfTrue="1">
      <formula>$D$4="Enfants 4-10 ans"</formula>
    </cfRule>
  </conditionalFormatting>
  <conditionalFormatting sqref="G17:G20">
    <cfRule type="expression" dxfId="2725" priority="2727" stopIfTrue="1">
      <formula>G$21=100%</formula>
    </cfRule>
  </conditionalFormatting>
  <conditionalFormatting sqref="G17:G20">
    <cfRule type="cellIs" dxfId="2724" priority="2725" stopIfTrue="1" operator="greaterThan">
      <formula>0.75</formula>
    </cfRule>
    <cfRule type="expression" dxfId="2723" priority="2726" stopIfTrue="1">
      <formula>$D$12=0</formula>
    </cfRule>
  </conditionalFormatting>
  <conditionalFormatting sqref="G17:G20">
    <cfRule type="expression" dxfId="2722" priority="2724" stopIfTrue="1">
      <formula>$D$4="Enfants 4-10 ans"</formula>
    </cfRule>
  </conditionalFormatting>
  <conditionalFormatting sqref="G17:G20">
    <cfRule type="expression" dxfId="2721" priority="2723">
      <formula>G$21=100%</formula>
    </cfRule>
  </conditionalFormatting>
  <conditionalFormatting sqref="G17:G20">
    <cfRule type="cellIs" dxfId="2720" priority="2722" stopIfTrue="1" operator="greaterThan">
      <formula>0.75</formula>
    </cfRule>
  </conditionalFormatting>
  <conditionalFormatting sqref="G17:G20">
    <cfRule type="expression" dxfId="2719" priority="2721" stopIfTrue="1">
      <formula>G$21=100%</formula>
    </cfRule>
  </conditionalFormatting>
  <conditionalFormatting sqref="G17:G20">
    <cfRule type="cellIs" dxfId="2718" priority="2719" stopIfTrue="1" operator="greaterThan">
      <formula>0.75</formula>
    </cfRule>
    <cfRule type="expression" dxfId="2717" priority="2720" stopIfTrue="1">
      <formula>$D$12=0</formula>
    </cfRule>
  </conditionalFormatting>
  <conditionalFormatting sqref="G17:G20">
    <cfRule type="expression" dxfId="2716" priority="2718" stopIfTrue="1">
      <formula>$D$4="Enfants 4-10 ans"</formula>
    </cfRule>
  </conditionalFormatting>
  <conditionalFormatting sqref="G17:G20">
    <cfRule type="expression" dxfId="2715" priority="2717" stopIfTrue="1">
      <formula>G$21=100%</formula>
    </cfRule>
  </conditionalFormatting>
  <conditionalFormatting sqref="G17:G20">
    <cfRule type="cellIs" dxfId="2714" priority="2715" stopIfTrue="1" operator="greaterThan">
      <formula>0.75</formula>
    </cfRule>
    <cfRule type="expression" dxfId="2713" priority="2716" stopIfTrue="1">
      <formula>$D$12=0</formula>
    </cfRule>
  </conditionalFormatting>
  <conditionalFormatting sqref="G17:G20">
    <cfRule type="expression" dxfId="2712" priority="2714" stopIfTrue="1">
      <formula>$D$4="Enfants 4-10 ans"</formula>
    </cfRule>
  </conditionalFormatting>
  <conditionalFormatting sqref="G17:G20">
    <cfRule type="expression" dxfId="2711" priority="2713" stopIfTrue="1">
      <formula>G$21=100%</formula>
    </cfRule>
  </conditionalFormatting>
  <conditionalFormatting sqref="G17:G20">
    <cfRule type="cellIs" dxfId="2710" priority="2711" stopIfTrue="1" operator="greaterThan">
      <formula>0.75</formula>
    </cfRule>
    <cfRule type="expression" dxfId="2709" priority="2712" stopIfTrue="1">
      <formula>$D$12=0</formula>
    </cfRule>
  </conditionalFormatting>
  <conditionalFormatting sqref="G17:G20">
    <cfRule type="expression" dxfId="2708" priority="2710" stopIfTrue="1">
      <formula>$D$4="Enfants 4-10 ans"</formula>
    </cfRule>
  </conditionalFormatting>
  <conditionalFormatting sqref="G17:G20">
    <cfRule type="expression" dxfId="2707" priority="2709">
      <formula>G$21=100%</formula>
    </cfRule>
  </conditionalFormatting>
  <conditionalFormatting sqref="G17:G20">
    <cfRule type="cellIs" dxfId="2706" priority="2708" stopIfTrue="1" operator="greaterThan">
      <formula>0.75</formula>
    </cfRule>
  </conditionalFormatting>
  <conditionalFormatting sqref="G17:G20">
    <cfRule type="expression" dxfId="2705" priority="2707" stopIfTrue="1">
      <formula>G$21=100%</formula>
    </cfRule>
  </conditionalFormatting>
  <conditionalFormatting sqref="G17:G20">
    <cfRule type="cellIs" dxfId="2704" priority="2705" stopIfTrue="1" operator="greaterThan">
      <formula>0.75</formula>
    </cfRule>
    <cfRule type="expression" dxfId="2703" priority="2706" stopIfTrue="1">
      <formula>$D$12=0</formula>
    </cfRule>
  </conditionalFormatting>
  <conditionalFormatting sqref="G17:G20">
    <cfRule type="expression" dxfId="2702" priority="2704" stopIfTrue="1">
      <formula>$D$4="Enfants 4-10 ans"</formula>
    </cfRule>
  </conditionalFormatting>
  <conditionalFormatting sqref="G17:G20">
    <cfRule type="expression" dxfId="2701" priority="2703" stopIfTrue="1">
      <formula>G$21=100%</formula>
    </cfRule>
  </conditionalFormatting>
  <conditionalFormatting sqref="G17:G20">
    <cfRule type="cellIs" dxfId="2700" priority="2701" stopIfTrue="1" operator="greaterThan">
      <formula>0.75</formula>
    </cfRule>
    <cfRule type="expression" dxfId="2699" priority="2702" stopIfTrue="1">
      <formula>$D$12=0</formula>
    </cfRule>
  </conditionalFormatting>
  <conditionalFormatting sqref="G17:G20">
    <cfRule type="expression" dxfId="2698" priority="2700" stopIfTrue="1">
      <formula>$D$4="Enfants 4-10 ans"</formula>
    </cfRule>
  </conditionalFormatting>
  <conditionalFormatting sqref="J17:J20">
    <cfRule type="cellIs" dxfId="2697" priority="2698" stopIfTrue="1" operator="greaterThan">
      <formula>0</formula>
    </cfRule>
    <cfRule type="expression" dxfId="2696" priority="2699" stopIfTrue="1">
      <formula>J$21=100%</formula>
    </cfRule>
  </conditionalFormatting>
  <conditionalFormatting sqref="J17:J20">
    <cfRule type="cellIs" dxfId="2695" priority="2696" stopIfTrue="1" operator="greaterThan">
      <formula>0.75</formula>
    </cfRule>
    <cfRule type="expression" dxfId="2694" priority="2697" stopIfTrue="1">
      <formula>$D$12=0</formula>
    </cfRule>
  </conditionalFormatting>
  <conditionalFormatting sqref="J17:J20">
    <cfRule type="expression" dxfId="2693" priority="2695" stopIfTrue="1">
      <formula>$D$4="Enfants 4-10 ans"</formula>
    </cfRule>
  </conditionalFormatting>
  <conditionalFormatting sqref="J17:J20">
    <cfRule type="expression" dxfId="2692" priority="2694" stopIfTrue="1">
      <formula>J$21=100%</formula>
    </cfRule>
  </conditionalFormatting>
  <conditionalFormatting sqref="J17:J20">
    <cfRule type="cellIs" dxfId="2691" priority="2692" stopIfTrue="1" operator="greaterThan">
      <formula>0.75</formula>
    </cfRule>
    <cfRule type="expression" dxfId="2690" priority="2693" stopIfTrue="1">
      <formula>$D$12=0</formula>
    </cfRule>
  </conditionalFormatting>
  <conditionalFormatting sqref="J17:J20">
    <cfRule type="expression" dxfId="2689" priority="2691" stopIfTrue="1">
      <formula>$D$4="Enfants 4-10 ans"</formula>
    </cfRule>
  </conditionalFormatting>
  <conditionalFormatting sqref="J17:J20">
    <cfRule type="expression" dxfId="2688" priority="2690">
      <formula>J$21=100%</formula>
    </cfRule>
  </conditionalFormatting>
  <conditionalFormatting sqref="J17:J20">
    <cfRule type="cellIs" dxfId="2687" priority="2689" stopIfTrue="1" operator="greaterThan">
      <formula>0.75</formula>
    </cfRule>
  </conditionalFormatting>
  <conditionalFormatting sqref="J17:J20">
    <cfRule type="expression" dxfId="2686" priority="2688" stopIfTrue="1">
      <formula>J$21=100%</formula>
    </cfRule>
  </conditionalFormatting>
  <conditionalFormatting sqref="J17:J20">
    <cfRule type="cellIs" dxfId="2685" priority="2686" stopIfTrue="1" operator="greaterThan">
      <formula>0.75</formula>
    </cfRule>
    <cfRule type="expression" dxfId="2684" priority="2687" stopIfTrue="1">
      <formula>$D$12=0</formula>
    </cfRule>
  </conditionalFormatting>
  <conditionalFormatting sqref="J17:J20">
    <cfRule type="expression" dxfId="2683" priority="2685" stopIfTrue="1">
      <formula>$D$4="Enfants 4-10 ans"</formula>
    </cfRule>
  </conditionalFormatting>
  <conditionalFormatting sqref="J17:J20">
    <cfRule type="expression" dxfId="2682" priority="2684" stopIfTrue="1">
      <formula>J$21=100%</formula>
    </cfRule>
  </conditionalFormatting>
  <conditionalFormatting sqref="J17:J20">
    <cfRule type="cellIs" dxfId="2681" priority="2682" stopIfTrue="1" operator="greaterThan">
      <formula>0.75</formula>
    </cfRule>
    <cfRule type="expression" dxfId="2680" priority="2683" stopIfTrue="1">
      <formula>$D$12=0</formula>
    </cfRule>
  </conditionalFormatting>
  <conditionalFormatting sqref="J17:J20">
    <cfRule type="expression" dxfId="2679" priority="2681" stopIfTrue="1">
      <formula>$D$4="Enfants 4-10 ans"</formula>
    </cfRule>
  </conditionalFormatting>
  <conditionalFormatting sqref="J17:J20">
    <cfRule type="expression" dxfId="2678" priority="2680" stopIfTrue="1">
      <formula>J$21=100%</formula>
    </cfRule>
  </conditionalFormatting>
  <conditionalFormatting sqref="J17:J20">
    <cfRule type="cellIs" dxfId="2677" priority="2678" stopIfTrue="1" operator="greaterThan">
      <formula>0.75</formula>
    </cfRule>
    <cfRule type="expression" dxfId="2676" priority="2679" stopIfTrue="1">
      <formula>$D$12=0</formula>
    </cfRule>
  </conditionalFormatting>
  <conditionalFormatting sqref="J17:J20">
    <cfRule type="expression" dxfId="2675" priority="2677" stopIfTrue="1">
      <formula>$D$4="Enfants 4-10 ans"</formula>
    </cfRule>
  </conditionalFormatting>
  <conditionalFormatting sqref="J17:J20">
    <cfRule type="expression" dxfId="2674" priority="2676">
      <formula>J$21=100%</formula>
    </cfRule>
  </conditionalFormatting>
  <conditionalFormatting sqref="J17:J20">
    <cfRule type="cellIs" dxfId="2673" priority="2675" stopIfTrue="1" operator="greaterThan">
      <formula>0.75</formula>
    </cfRule>
  </conditionalFormatting>
  <conditionalFormatting sqref="J17:J20">
    <cfRule type="expression" dxfId="2672" priority="2674" stopIfTrue="1">
      <formula>J$21=100%</formula>
    </cfRule>
  </conditionalFormatting>
  <conditionalFormatting sqref="J17:J20">
    <cfRule type="cellIs" dxfId="2671" priority="2672" stopIfTrue="1" operator="greaterThan">
      <formula>0.75</formula>
    </cfRule>
    <cfRule type="expression" dxfId="2670" priority="2673" stopIfTrue="1">
      <formula>$D$12=0</formula>
    </cfRule>
  </conditionalFormatting>
  <conditionalFormatting sqref="J17:J20">
    <cfRule type="expression" dxfId="2669" priority="2671" stopIfTrue="1">
      <formula>$D$4="Enfants 4-10 ans"</formula>
    </cfRule>
  </conditionalFormatting>
  <conditionalFormatting sqref="J17:J20">
    <cfRule type="expression" dxfId="2668" priority="2670" stopIfTrue="1">
      <formula>J$21=100%</formula>
    </cfRule>
  </conditionalFormatting>
  <conditionalFormatting sqref="J17:J20">
    <cfRule type="cellIs" dxfId="2667" priority="2668" stopIfTrue="1" operator="greaterThan">
      <formula>0.75</formula>
    </cfRule>
    <cfRule type="expression" dxfId="2666" priority="2669" stopIfTrue="1">
      <formula>$D$12=0</formula>
    </cfRule>
  </conditionalFormatting>
  <conditionalFormatting sqref="J17:J20">
    <cfRule type="expression" dxfId="2665" priority="2667" stopIfTrue="1">
      <formula>$D$4="Enfants 4-10 ans"</formula>
    </cfRule>
  </conditionalFormatting>
  <conditionalFormatting sqref="J17:J20">
    <cfRule type="expression" dxfId="2664" priority="2666" stopIfTrue="1">
      <formula>J$21=100%</formula>
    </cfRule>
  </conditionalFormatting>
  <conditionalFormatting sqref="J17:J20">
    <cfRule type="cellIs" dxfId="2663" priority="2664" stopIfTrue="1" operator="greaterThan">
      <formula>0.75</formula>
    </cfRule>
    <cfRule type="expression" dxfId="2662" priority="2665" stopIfTrue="1">
      <formula>$D$12=0</formula>
    </cfRule>
  </conditionalFormatting>
  <conditionalFormatting sqref="J17:J20">
    <cfRule type="expression" dxfId="2661" priority="2663" stopIfTrue="1">
      <formula>$D$4="Enfants 4-10 ans"</formula>
    </cfRule>
  </conditionalFormatting>
  <conditionalFormatting sqref="J17:J20">
    <cfRule type="expression" dxfId="2660" priority="2662">
      <formula>J$21=100%</formula>
    </cfRule>
  </conditionalFormatting>
  <conditionalFormatting sqref="J17:J20">
    <cfRule type="cellIs" dxfId="2659" priority="2661" stopIfTrue="1" operator="greaterThan">
      <formula>0.75</formula>
    </cfRule>
  </conditionalFormatting>
  <conditionalFormatting sqref="J17:J20">
    <cfRule type="expression" dxfId="2658" priority="2660" stopIfTrue="1">
      <formula>J$21=100%</formula>
    </cfRule>
  </conditionalFormatting>
  <conditionalFormatting sqref="J17:J20">
    <cfRule type="cellIs" dxfId="2657" priority="2658" stopIfTrue="1" operator="greaterThan">
      <formula>0.75</formula>
    </cfRule>
    <cfRule type="expression" dxfId="2656" priority="2659" stopIfTrue="1">
      <formula>$D$12=0</formula>
    </cfRule>
  </conditionalFormatting>
  <conditionalFormatting sqref="J17:J20">
    <cfRule type="expression" dxfId="2655" priority="2657" stopIfTrue="1">
      <formula>$D$4="Enfants 4-10 ans"</formula>
    </cfRule>
  </conditionalFormatting>
  <conditionalFormatting sqref="J17:J20">
    <cfRule type="expression" dxfId="2654" priority="2656" stopIfTrue="1">
      <formula>J$21=100%</formula>
    </cfRule>
  </conditionalFormatting>
  <conditionalFormatting sqref="J17:J20">
    <cfRule type="cellIs" dxfId="2653" priority="2654" stopIfTrue="1" operator="greaterThan">
      <formula>0.75</formula>
    </cfRule>
    <cfRule type="expression" dxfId="2652" priority="2655" stopIfTrue="1">
      <formula>$D$12=0</formula>
    </cfRule>
  </conditionalFormatting>
  <conditionalFormatting sqref="J17:J20">
    <cfRule type="expression" dxfId="2651" priority="2653" stopIfTrue="1">
      <formula>$D$4="Enfants 4-10 ans"</formula>
    </cfRule>
  </conditionalFormatting>
  <conditionalFormatting sqref="J17:J20">
    <cfRule type="expression" dxfId="2650" priority="2652" stopIfTrue="1">
      <formula>J$21=100%</formula>
    </cfRule>
  </conditionalFormatting>
  <conditionalFormatting sqref="J17:J20">
    <cfRule type="cellIs" dxfId="2649" priority="2650" stopIfTrue="1" operator="greaterThan">
      <formula>0.75</formula>
    </cfRule>
    <cfRule type="expression" dxfId="2648" priority="2651" stopIfTrue="1">
      <formula>$D$12=0</formula>
    </cfRule>
  </conditionalFormatting>
  <conditionalFormatting sqref="J17:J20">
    <cfRule type="expression" dxfId="2647" priority="2649" stopIfTrue="1">
      <formula>$D$4="Enfants 4-10 ans"</formula>
    </cfRule>
  </conditionalFormatting>
  <conditionalFormatting sqref="J17:J20">
    <cfRule type="expression" dxfId="2646" priority="2648">
      <formula>J$21=100%</formula>
    </cfRule>
  </conditionalFormatting>
  <conditionalFormatting sqref="J17:J20">
    <cfRule type="cellIs" dxfId="2645" priority="2647" stopIfTrue="1" operator="greaterThan">
      <formula>0.75</formula>
    </cfRule>
  </conditionalFormatting>
  <conditionalFormatting sqref="J17:J20">
    <cfRule type="expression" dxfId="2644" priority="2646" stopIfTrue="1">
      <formula>J$21=100%</formula>
    </cfRule>
  </conditionalFormatting>
  <conditionalFormatting sqref="J17:J20">
    <cfRule type="cellIs" dxfId="2643" priority="2644" stopIfTrue="1" operator="greaterThan">
      <formula>0.75</formula>
    </cfRule>
    <cfRule type="expression" dxfId="2642" priority="2645" stopIfTrue="1">
      <formula>$D$12=0</formula>
    </cfRule>
  </conditionalFormatting>
  <conditionalFormatting sqref="J17:J20">
    <cfRule type="expression" dxfId="2641" priority="2643" stopIfTrue="1">
      <formula>$D$4="Enfants 4-10 ans"</formula>
    </cfRule>
  </conditionalFormatting>
  <conditionalFormatting sqref="J17:J20">
    <cfRule type="expression" dxfId="2640" priority="2642" stopIfTrue="1">
      <formula>J$21=100%</formula>
    </cfRule>
  </conditionalFormatting>
  <conditionalFormatting sqref="J17:J20">
    <cfRule type="cellIs" dxfId="2639" priority="2640" stopIfTrue="1" operator="greaterThan">
      <formula>0.75</formula>
    </cfRule>
    <cfRule type="expression" dxfId="2638" priority="2641" stopIfTrue="1">
      <formula>$D$12=0</formula>
    </cfRule>
  </conditionalFormatting>
  <conditionalFormatting sqref="J17:J20">
    <cfRule type="expression" dxfId="2637" priority="2639" stopIfTrue="1">
      <formula>$D$4="Enfants 4-10 ans"</formula>
    </cfRule>
  </conditionalFormatting>
  <conditionalFormatting sqref="O17:O20">
    <cfRule type="cellIs" dxfId="2636" priority="2637" stopIfTrue="1" operator="greaterThan">
      <formula>0</formula>
    </cfRule>
    <cfRule type="expression" dxfId="2635" priority="2638">
      <formula>O$21=100%</formula>
    </cfRule>
  </conditionalFormatting>
  <conditionalFormatting sqref="O17:O20">
    <cfRule type="cellIs" dxfId="2634" priority="2636" stopIfTrue="1" operator="greaterThan">
      <formula>0.75</formula>
    </cfRule>
  </conditionalFormatting>
  <conditionalFormatting sqref="O17:O20">
    <cfRule type="cellIs" dxfId="2633" priority="2634" stopIfTrue="1" operator="greaterThan">
      <formula>0</formula>
    </cfRule>
    <cfRule type="expression" dxfId="2632" priority="2635" stopIfTrue="1">
      <formula>O$21=100%</formula>
    </cfRule>
  </conditionalFormatting>
  <conditionalFormatting sqref="O17:O20">
    <cfRule type="cellIs" dxfId="2631" priority="2632" stopIfTrue="1" operator="greaterThan">
      <formula>0.75</formula>
    </cfRule>
    <cfRule type="expression" dxfId="2630" priority="2633" stopIfTrue="1">
      <formula>$D$12=0</formula>
    </cfRule>
  </conditionalFormatting>
  <conditionalFormatting sqref="O17:O20">
    <cfRule type="expression" dxfId="2629" priority="2631" stopIfTrue="1">
      <formula>$D$4="Enfants 4-10 ans"</formula>
    </cfRule>
  </conditionalFormatting>
  <conditionalFormatting sqref="O17:O20">
    <cfRule type="expression" dxfId="2628" priority="2630" stopIfTrue="1">
      <formula>O$21=100%</formula>
    </cfRule>
  </conditionalFormatting>
  <conditionalFormatting sqref="O17:O20">
    <cfRule type="cellIs" dxfId="2627" priority="2628" stopIfTrue="1" operator="greaterThan">
      <formula>0.75</formula>
    </cfRule>
    <cfRule type="expression" dxfId="2626" priority="2629" stopIfTrue="1">
      <formula>$D$12=0</formula>
    </cfRule>
  </conditionalFormatting>
  <conditionalFormatting sqref="O17:O20">
    <cfRule type="expression" dxfId="2625" priority="2627" stopIfTrue="1">
      <formula>$D$4="Enfants 4-10 ans"</formula>
    </cfRule>
  </conditionalFormatting>
  <conditionalFormatting sqref="O17:O20">
    <cfRule type="expression" dxfId="2624" priority="2626">
      <formula>O$21=100%</formula>
    </cfRule>
  </conditionalFormatting>
  <conditionalFormatting sqref="O17:O20">
    <cfRule type="cellIs" dxfId="2623" priority="2625" stopIfTrue="1" operator="greaterThan">
      <formula>0.75</formula>
    </cfRule>
  </conditionalFormatting>
  <conditionalFormatting sqref="O17:O20">
    <cfRule type="expression" dxfId="2622" priority="2624" stopIfTrue="1">
      <formula>O$21=100%</formula>
    </cfRule>
  </conditionalFormatting>
  <conditionalFormatting sqref="O17:O20">
    <cfRule type="cellIs" dxfId="2621" priority="2622" stopIfTrue="1" operator="greaterThan">
      <formula>0.75</formula>
    </cfRule>
    <cfRule type="expression" dxfId="2620" priority="2623" stopIfTrue="1">
      <formula>$D$12=0</formula>
    </cfRule>
  </conditionalFormatting>
  <conditionalFormatting sqref="O17:O20">
    <cfRule type="expression" dxfId="2619" priority="2621" stopIfTrue="1">
      <formula>$D$4="Enfants 4-10 ans"</formula>
    </cfRule>
  </conditionalFormatting>
  <conditionalFormatting sqref="O17:O20">
    <cfRule type="expression" dxfId="2618" priority="2620" stopIfTrue="1">
      <formula>O$21=100%</formula>
    </cfRule>
  </conditionalFormatting>
  <conditionalFormatting sqref="O17:O20">
    <cfRule type="cellIs" dxfId="2617" priority="2618" stopIfTrue="1" operator="greaterThan">
      <formula>0.75</formula>
    </cfRule>
    <cfRule type="expression" dxfId="2616" priority="2619" stopIfTrue="1">
      <formula>$D$12=0</formula>
    </cfRule>
  </conditionalFormatting>
  <conditionalFormatting sqref="O17:O20">
    <cfRule type="expression" dxfId="2615" priority="2617" stopIfTrue="1">
      <formula>$D$4="Enfants 4-10 ans"</formula>
    </cfRule>
  </conditionalFormatting>
  <conditionalFormatting sqref="O17:O20">
    <cfRule type="expression" dxfId="2614" priority="2616" stopIfTrue="1">
      <formula>O$21=100%</formula>
    </cfRule>
  </conditionalFormatting>
  <conditionalFormatting sqref="O17:O20">
    <cfRule type="cellIs" dxfId="2613" priority="2614" stopIfTrue="1" operator="greaterThan">
      <formula>0.75</formula>
    </cfRule>
    <cfRule type="expression" dxfId="2612" priority="2615" stopIfTrue="1">
      <formula>$D$12=0</formula>
    </cfRule>
  </conditionalFormatting>
  <conditionalFormatting sqref="O17:O20">
    <cfRule type="expression" dxfId="2611" priority="2613" stopIfTrue="1">
      <formula>$D$4="Enfants 4-10 ans"</formula>
    </cfRule>
  </conditionalFormatting>
  <conditionalFormatting sqref="O17:O20">
    <cfRule type="expression" dxfId="2610" priority="2612">
      <formula>O$21=100%</formula>
    </cfRule>
  </conditionalFormatting>
  <conditionalFormatting sqref="O17:O20">
    <cfRule type="cellIs" dxfId="2609" priority="2611" stopIfTrue="1" operator="greaterThan">
      <formula>0.75</formula>
    </cfRule>
  </conditionalFormatting>
  <conditionalFormatting sqref="O17:O20">
    <cfRule type="expression" dxfId="2608" priority="2610" stopIfTrue="1">
      <formula>O$21=100%</formula>
    </cfRule>
  </conditionalFormatting>
  <conditionalFormatting sqref="O17:O20">
    <cfRule type="cellIs" dxfId="2607" priority="2608" stopIfTrue="1" operator="greaterThan">
      <formula>0.75</formula>
    </cfRule>
    <cfRule type="expression" dxfId="2606" priority="2609" stopIfTrue="1">
      <formula>$D$12=0</formula>
    </cfRule>
  </conditionalFormatting>
  <conditionalFormatting sqref="O17:O20">
    <cfRule type="expression" dxfId="2605" priority="2607" stopIfTrue="1">
      <formula>$D$4="Enfants 4-10 ans"</formula>
    </cfRule>
  </conditionalFormatting>
  <conditionalFormatting sqref="O17:O20">
    <cfRule type="expression" dxfId="2604" priority="2606" stopIfTrue="1">
      <formula>O$21=100%</formula>
    </cfRule>
  </conditionalFormatting>
  <conditionalFormatting sqref="O17:O20">
    <cfRule type="cellIs" dxfId="2603" priority="2604" stopIfTrue="1" operator="greaterThan">
      <formula>0.75</formula>
    </cfRule>
    <cfRule type="expression" dxfId="2602" priority="2605" stopIfTrue="1">
      <formula>$D$12=0</formula>
    </cfRule>
  </conditionalFormatting>
  <conditionalFormatting sqref="O17:O20">
    <cfRule type="expression" dxfId="2601" priority="2603" stopIfTrue="1">
      <formula>$D$4="Enfants 4-10 ans"</formula>
    </cfRule>
  </conditionalFormatting>
  <conditionalFormatting sqref="O17:O20">
    <cfRule type="expression" dxfId="2600" priority="2602" stopIfTrue="1">
      <formula>O$21=100%</formula>
    </cfRule>
  </conditionalFormatting>
  <conditionalFormatting sqref="O17:O20">
    <cfRule type="cellIs" dxfId="2599" priority="2600" stopIfTrue="1" operator="greaterThan">
      <formula>0.75</formula>
    </cfRule>
    <cfRule type="expression" dxfId="2598" priority="2601" stopIfTrue="1">
      <formula>$D$12=0</formula>
    </cfRule>
  </conditionalFormatting>
  <conditionalFormatting sqref="O17:O20">
    <cfRule type="expression" dxfId="2597" priority="2599" stopIfTrue="1">
      <formula>$D$4="Enfants 4-10 ans"</formula>
    </cfRule>
  </conditionalFormatting>
  <conditionalFormatting sqref="O17:O20">
    <cfRule type="expression" dxfId="2596" priority="2598">
      <formula>O$21=100%</formula>
    </cfRule>
  </conditionalFormatting>
  <conditionalFormatting sqref="O17:O20">
    <cfRule type="cellIs" dxfId="2595" priority="2597" stopIfTrue="1" operator="greaterThan">
      <formula>0.75</formula>
    </cfRule>
  </conditionalFormatting>
  <conditionalFormatting sqref="O17:O20">
    <cfRule type="expression" dxfId="2594" priority="2596" stopIfTrue="1">
      <formula>O$21=100%</formula>
    </cfRule>
  </conditionalFormatting>
  <conditionalFormatting sqref="O17:O20">
    <cfRule type="cellIs" dxfId="2593" priority="2594" stopIfTrue="1" operator="greaterThan">
      <formula>0.75</formula>
    </cfRule>
    <cfRule type="expression" dxfId="2592" priority="2595" stopIfTrue="1">
      <formula>$D$12=0</formula>
    </cfRule>
  </conditionalFormatting>
  <conditionalFormatting sqref="O17:O20">
    <cfRule type="expression" dxfId="2591" priority="2593" stopIfTrue="1">
      <formula>$D$4="Enfants 4-10 ans"</formula>
    </cfRule>
  </conditionalFormatting>
  <conditionalFormatting sqref="O17:O20">
    <cfRule type="expression" dxfId="2590" priority="2592" stopIfTrue="1">
      <formula>O$21=100%</formula>
    </cfRule>
  </conditionalFormatting>
  <conditionalFormatting sqref="O17:O20">
    <cfRule type="cellIs" dxfId="2589" priority="2590" stopIfTrue="1" operator="greaterThan">
      <formula>0.75</formula>
    </cfRule>
    <cfRule type="expression" dxfId="2588" priority="2591" stopIfTrue="1">
      <formula>$D$12=0</formula>
    </cfRule>
  </conditionalFormatting>
  <conditionalFormatting sqref="O17:O20">
    <cfRule type="expression" dxfId="2587" priority="2589" stopIfTrue="1">
      <formula>$D$4="Enfants 4-10 ans"</formula>
    </cfRule>
  </conditionalFormatting>
  <conditionalFormatting sqref="O17:O20">
    <cfRule type="expression" dxfId="2586" priority="2588" stopIfTrue="1">
      <formula>O$21=100%</formula>
    </cfRule>
  </conditionalFormatting>
  <conditionalFormatting sqref="O17:O20">
    <cfRule type="cellIs" dxfId="2585" priority="2586" stopIfTrue="1" operator="greaterThan">
      <formula>0.75</formula>
    </cfRule>
    <cfRule type="expression" dxfId="2584" priority="2587" stopIfTrue="1">
      <formula>$D$12=0</formula>
    </cfRule>
  </conditionalFormatting>
  <conditionalFormatting sqref="O17:O20">
    <cfRule type="expression" dxfId="2583" priority="2585" stopIfTrue="1">
      <formula>$D$4="Enfants 4-10 ans"</formula>
    </cfRule>
  </conditionalFormatting>
  <conditionalFormatting sqref="O17:O20">
    <cfRule type="expression" dxfId="2582" priority="2584">
      <formula>O$21=100%</formula>
    </cfRule>
  </conditionalFormatting>
  <conditionalFormatting sqref="O17:O20">
    <cfRule type="cellIs" dxfId="2581" priority="2583" stopIfTrue="1" operator="greaterThan">
      <formula>0.75</formula>
    </cfRule>
  </conditionalFormatting>
  <conditionalFormatting sqref="O17:O20">
    <cfRule type="expression" dxfId="2580" priority="2582" stopIfTrue="1">
      <formula>O$21=100%</formula>
    </cfRule>
  </conditionalFormatting>
  <conditionalFormatting sqref="O17:O20">
    <cfRule type="cellIs" dxfId="2579" priority="2580" stopIfTrue="1" operator="greaterThan">
      <formula>0.75</formula>
    </cfRule>
    <cfRule type="expression" dxfId="2578" priority="2581" stopIfTrue="1">
      <formula>$D$12=0</formula>
    </cfRule>
  </conditionalFormatting>
  <conditionalFormatting sqref="O17:O20">
    <cfRule type="expression" dxfId="2577" priority="2579" stopIfTrue="1">
      <formula>$D$4="Enfants 4-10 ans"</formula>
    </cfRule>
  </conditionalFormatting>
  <conditionalFormatting sqref="O17:O20">
    <cfRule type="expression" dxfId="2576" priority="2578" stopIfTrue="1">
      <formula>O$21=100%</formula>
    </cfRule>
  </conditionalFormatting>
  <conditionalFormatting sqref="O17:O20">
    <cfRule type="cellIs" dxfId="2575" priority="2576" stopIfTrue="1" operator="greaterThan">
      <formula>0.75</formula>
    </cfRule>
    <cfRule type="expression" dxfId="2574" priority="2577" stopIfTrue="1">
      <formula>$D$12=0</formula>
    </cfRule>
  </conditionalFormatting>
  <conditionalFormatting sqref="O17:O20">
    <cfRule type="expression" dxfId="2573" priority="2575" stopIfTrue="1">
      <formula>$D$4="Enfants 4-10 ans"</formula>
    </cfRule>
  </conditionalFormatting>
  <conditionalFormatting sqref="E17:E20">
    <cfRule type="cellIs" dxfId="2572" priority="2573" stopIfTrue="1" operator="greaterThan">
      <formula>0</formula>
    </cfRule>
    <cfRule type="expression" dxfId="2571" priority="2574">
      <formula>E$21=100%</formula>
    </cfRule>
  </conditionalFormatting>
  <conditionalFormatting sqref="E17:E20">
    <cfRule type="cellIs" dxfId="2570" priority="2570" stopIfTrue="1" operator="greaterThan">
      <formula>0.75</formula>
    </cfRule>
    <cfRule type="expression" dxfId="2569" priority="2571" stopIfTrue="1">
      <formula>AND(E$21&lt;&gt;100%,E$21&lt;&gt;0%)</formula>
    </cfRule>
  </conditionalFormatting>
  <conditionalFormatting sqref="E17:E20">
    <cfRule type="expression" dxfId="2568" priority="2569" stopIfTrue="1">
      <formula>$D$4="Enfants 4-10 ans"</formula>
    </cfRule>
    <cfRule type="expression" dxfId="2567" priority="2572" stopIfTrue="1">
      <formula>$D$12&lt;=1</formula>
    </cfRule>
  </conditionalFormatting>
  <conditionalFormatting sqref="E17:E20">
    <cfRule type="cellIs" dxfId="2566" priority="2567" stopIfTrue="1" operator="greaterThan">
      <formula>0</formula>
    </cfRule>
    <cfRule type="expression" dxfId="2565" priority="2568">
      <formula>E$21=100%</formula>
    </cfRule>
  </conditionalFormatting>
  <conditionalFormatting sqref="E17:E20">
    <cfRule type="cellIs" dxfId="2564" priority="2566" stopIfTrue="1" operator="greaterThan">
      <formula>0.75</formula>
    </cfRule>
  </conditionalFormatting>
  <conditionalFormatting sqref="E17:E20">
    <cfRule type="cellIs" dxfId="2563" priority="2564" stopIfTrue="1" operator="greaterThan">
      <formula>0</formula>
    </cfRule>
    <cfRule type="expression" dxfId="2562" priority="2565">
      <formula>E$21=100%</formula>
    </cfRule>
  </conditionalFormatting>
  <conditionalFormatting sqref="E17:E20">
    <cfRule type="cellIs" dxfId="2561" priority="2563" stopIfTrue="1" operator="greaterThan">
      <formula>0.75</formula>
    </cfRule>
  </conditionalFormatting>
  <conditionalFormatting sqref="E17:E20">
    <cfRule type="cellIs" dxfId="2560" priority="2561" stopIfTrue="1" operator="greaterThan">
      <formula>0</formula>
    </cfRule>
    <cfRule type="expression" dxfId="2559" priority="2562" stopIfTrue="1">
      <formula>E$21=100%</formula>
    </cfRule>
  </conditionalFormatting>
  <conditionalFormatting sqref="E17:E20">
    <cfRule type="cellIs" dxfId="2558" priority="2559" stopIfTrue="1" operator="greaterThan">
      <formula>0.75</formula>
    </cfRule>
    <cfRule type="expression" dxfId="2557" priority="2560" stopIfTrue="1">
      <formula>$D$12=0</formula>
    </cfRule>
  </conditionalFormatting>
  <conditionalFormatting sqref="E17:E20">
    <cfRule type="expression" dxfId="2556" priority="2558" stopIfTrue="1">
      <formula>$D$4="Enfants 4-10 ans"</formula>
    </cfRule>
  </conditionalFormatting>
  <conditionalFormatting sqref="E17:E20">
    <cfRule type="expression" dxfId="2555" priority="2557" stopIfTrue="1">
      <formula>E$21=100%</formula>
    </cfRule>
  </conditionalFormatting>
  <conditionalFormatting sqref="E17:E20">
    <cfRule type="cellIs" dxfId="2554" priority="2555" stopIfTrue="1" operator="greaterThan">
      <formula>0.75</formula>
    </cfRule>
    <cfRule type="expression" dxfId="2553" priority="2556" stopIfTrue="1">
      <formula>$D$12=0</formula>
    </cfRule>
  </conditionalFormatting>
  <conditionalFormatting sqref="E17:E20">
    <cfRule type="expression" dxfId="2552" priority="2554" stopIfTrue="1">
      <formula>$D$4="Enfants 4-10 ans"</formula>
    </cfRule>
  </conditionalFormatting>
  <conditionalFormatting sqref="E17:E20">
    <cfRule type="expression" dxfId="2551" priority="2553">
      <formula>E$21=100%</formula>
    </cfRule>
  </conditionalFormatting>
  <conditionalFormatting sqref="E17:E20">
    <cfRule type="cellIs" dxfId="2550" priority="2552" stopIfTrue="1" operator="greaterThan">
      <formula>0.75</formula>
    </cfRule>
  </conditionalFormatting>
  <conditionalFormatting sqref="E17:E20">
    <cfRule type="expression" dxfId="2549" priority="2551" stopIfTrue="1">
      <formula>E$21=100%</formula>
    </cfRule>
  </conditionalFormatting>
  <conditionalFormatting sqref="E17:E20">
    <cfRule type="cellIs" dxfId="2548" priority="2549" stopIfTrue="1" operator="greaterThan">
      <formula>0.75</formula>
    </cfRule>
    <cfRule type="expression" dxfId="2547" priority="2550" stopIfTrue="1">
      <formula>$D$12=0</formula>
    </cfRule>
  </conditionalFormatting>
  <conditionalFormatting sqref="E17:E20">
    <cfRule type="expression" dxfId="2546" priority="2548" stopIfTrue="1">
      <formula>$D$4="Enfants 4-10 ans"</formula>
    </cfRule>
  </conditionalFormatting>
  <conditionalFormatting sqref="E17:E20">
    <cfRule type="expression" dxfId="2545" priority="2547" stopIfTrue="1">
      <formula>E$21=100%</formula>
    </cfRule>
  </conditionalFormatting>
  <conditionalFormatting sqref="E17:E20">
    <cfRule type="cellIs" dxfId="2544" priority="2545" stopIfTrue="1" operator="greaterThan">
      <formula>0.75</formula>
    </cfRule>
    <cfRule type="expression" dxfId="2543" priority="2546" stopIfTrue="1">
      <formula>$D$12=0</formula>
    </cfRule>
  </conditionalFormatting>
  <conditionalFormatting sqref="E17:E20">
    <cfRule type="expression" dxfId="2542" priority="2544" stopIfTrue="1">
      <formula>$D$4="Enfants 4-10 ans"</formula>
    </cfRule>
  </conditionalFormatting>
  <conditionalFormatting sqref="E17:E20">
    <cfRule type="expression" dxfId="2541" priority="2543" stopIfTrue="1">
      <formula>E$21=100%</formula>
    </cfRule>
  </conditionalFormatting>
  <conditionalFormatting sqref="E17:E20">
    <cfRule type="cellIs" dxfId="2540" priority="2541" stopIfTrue="1" operator="greaterThan">
      <formula>0.75</formula>
    </cfRule>
    <cfRule type="expression" dxfId="2539" priority="2542" stopIfTrue="1">
      <formula>$D$12=0</formula>
    </cfRule>
  </conditionalFormatting>
  <conditionalFormatting sqref="E17:E20">
    <cfRule type="expression" dxfId="2538" priority="2540" stopIfTrue="1">
      <formula>$D$4="Enfants 4-10 ans"</formula>
    </cfRule>
  </conditionalFormatting>
  <conditionalFormatting sqref="E17:E20">
    <cfRule type="expression" dxfId="2537" priority="2539">
      <formula>E$21=100%</formula>
    </cfRule>
  </conditionalFormatting>
  <conditionalFormatting sqref="E17:E20">
    <cfRule type="cellIs" dxfId="2536" priority="2538" stopIfTrue="1" operator="greaterThan">
      <formula>0.75</formula>
    </cfRule>
  </conditionalFormatting>
  <conditionalFormatting sqref="E17:E20">
    <cfRule type="expression" dxfId="2535" priority="2537" stopIfTrue="1">
      <formula>E$21=100%</formula>
    </cfRule>
  </conditionalFormatting>
  <conditionalFormatting sqref="E17:E20">
    <cfRule type="cellIs" dxfId="2534" priority="2535" stopIfTrue="1" operator="greaterThan">
      <formula>0.75</formula>
    </cfRule>
    <cfRule type="expression" dxfId="2533" priority="2536" stopIfTrue="1">
      <formula>$D$12=0</formula>
    </cfRule>
  </conditionalFormatting>
  <conditionalFormatting sqref="E17:E20">
    <cfRule type="expression" dxfId="2532" priority="2534" stopIfTrue="1">
      <formula>$D$4="Enfants 4-10 ans"</formula>
    </cfRule>
  </conditionalFormatting>
  <conditionalFormatting sqref="E17:E20">
    <cfRule type="expression" dxfId="2531" priority="2533" stopIfTrue="1">
      <formula>E$21=100%</formula>
    </cfRule>
  </conditionalFormatting>
  <conditionalFormatting sqref="E17:E20">
    <cfRule type="cellIs" dxfId="2530" priority="2531" stopIfTrue="1" operator="greaterThan">
      <formula>0.75</formula>
    </cfRule>
    <cfRule type="expression" dxfId="2529" priority="2532" stopIfTrue="1">
      <formula>$D$12=0</formula>
    </cfRule>
  </conditionalFormatting>
  <conditionalFormatting sqref="E17:E20">
    <cfRule type="expression" dxfId="2528" priority="2530" stopIfTrue="1">
      <formula>$D$4="Enfants 4-10 ans"</formula>
    </cfRule>
  </conditionalFormatting>
  <conditionalFormatting sqref="E17:E20">
    <cfRule type="cellIs" dxfId="2527" priority="2528" stopIfTrue="1" operator="greaterThan">
      <formula>0</formula>
    </cfRule>
    <cfRule type="expression" dxfId="2526" priority="2529">
      <formula>E$21=100%</formula>
    </cfRule>
  </conditionalFormatting>
  <conditionalFormatting sqref="E17:E20">
    <cfRule type="cellIs" dxfId="2525" priority="2527" stopIfTrue="1" operator="greaterThan">
      <formula>0.75</formula>
    </cfRule>
  </conditionalFormatting>
  <conditionalFormatting sqref="E17:E20">
    <cfRule type="cellIs" dxfId="2524" priority="2525" stopIfTrue="1" operator="greaterThan">
      <formula>0</formula>
    </cfRule>
    <cfRule type="expression" dxfId="2523" priority="2526" stopIfTrue="1">
      <formula>E$21=100%</formula>
    </cfRule>
  </conditionalFormatting>
  <conditionalFormatting sqref="E17:E20">
    <cfRule type="cellIs" dxfId="2522" priority="2523" stopIfTrue="1" operator="greaterThan">
      <formula>0.75</formula>
    </cfRule>
    <cfRule type="expression" dxfId="2521" priority="2524" stopIfTrue="1">
      <formula>$D$12=0</formula>
    </cfRule>
  </conditionalFormatting>
  <conditionalFormatting sqref="E17:E20">
    <cfRule type="expression" dxfId="2520" priority="2522" stopIfTrue="1">
      <formula>$D$4="Enfants 4-10 ans"</formula>
    </cfRule>
  </conditionalFormatting>
  <conditionalFormatting sqref="E17:E20">
    <cfRule type="expression" dxfId="2519" priority="2521" stopIfTrue="1">
      <formula>E$21=100%</formula>
    </cfRule>
  </conditionalFormatting>
  <conditionalFormatting sqref="E17:E20">
    <cfRule type="cellIs" dxfId="2518" priority="2519" stopIfTrue="1" operator="greaterThan">
      <formula>0.75</formula>
    </cfRule>
    <cfRule type="expression" dxfId="2517" priority="2520" stopIfTrue="1">
      <formula>$D$12=0</formula>
    </cfRule>
  </conditionalFormatting>
  <conditionalFormatting sqref="E17:E20">
    <cfRule type="expression" dxfId="2516" priority="2518" stopIfTrue="1">
      <formula>$D$4="Enfants 4-10 ans"</formula>
    </cfRule>
  </conditionalFormatting>
  <conditionalFormatting sqref="E17:E20">
    <cfRule type="expression" dxfId="2515" priority="2517">
      <formula>E$21=100%</formula>
    </cfRule>
  </conditionalFormatting>
  <conditionalFormatting sqref="E17:E20">
    <cfRule type="cellIs" dxfId="2514" priority="2516" stopIfTrue="1" operator="greaterThan">
      <formula>0.75</formula>
    </cfRule>
  </conditionalFormatting>
  <conditionalFormatting sqref="E17:E20">
    <cfRule type="expression" dxfId="2513" priority="2515" stopIfTrue="1">
      <formula>E$21=100%</formula>
    </cfRule>
  </conditionalFormatting>
  <conditionalFormatting sqref="E17:E20">
    <cfRule type="cellIs" dxfId="2512" priority="2513" stopIfTrue="1" operator="greaterThan">
      <formula>0.75</formula>
    </cfRule>
    <cfRule type="expression" dxfId="2511" priority="2514" stopIfTrue="1">
      <formula>$D$12=0</formula>
    </cfRule>
  </conditionalFormatting>
  <conditionalFormatting sqref="E17:E20">
    <cfRule type="expression" dxfId="2510" priority="2512" stopIfTrue="1">
      <formula>$D$4="Enfants 4-10 ans"</formula>
    </cfRule>
  </conditionalFormatting>
  <conditionalFormatting sqref="E17:E20">
    <cfRule type="expression" dxfId="2509" priority="2511" stopIfTrue="1">
      <formula>E$21=100%</formula>
    </cfRule>
  </conditionalFormatting>
  <conditionalFormatting sqref="E17:E20">
    <cfRule type="cellIs" dxfId="2508" priority="2509" stopIfTrue="1" operator="greaterThan">
      <formula>0.75</formula>
    </cfRule>
    <cfRule type="expression" dxfId="2507" priority="2510" stopIfTrue="1">
      <formula>$D$12=0</formula>
    </cfRule>
  </conditionalFormatting>
  <conditionalFormatting sqref="E17:E20">
    <cfRule type="expression" dxfId="2506" priority="2508" stopIfTrue="1">
      <formula>$D$4="Enfants 4-10 ans"</formula>
    </cfRule>
  </conditionalFormatting>
  <conditionalFormatting sqref="E17:E20">
    <cfRule type="expression" dxfId="2505" priority="2507" stopIfTrue="1">
      <formula>E$21=100%</formula>
    </cfRule>
  </conditionalFormatting>
  <conditionalFormatting sqref="E17:E20">
    <cfRule type="cellIs" dxfId="2504" priority="2505" stopIfTrue="1" operator="greaterThan">
      <formula>0.75</formula>
    </cfRule>
    <cfRule type="expression" dxfId="2503" priority="2506" stopIfTrue="1">
      <formula>$D$12=0</formula>
    </cfRule>
  </conditionalFormatting>
  <conditionalFormatting sqref="E17:E20">
    <cfRule type="expression" dxfId="2502" priority="2504" stopIfTrue="1">
      <formula>$D$4="Enfants 4-10 ans"</formula>
    </cfRule>
  </conditionalFormatting>
  <conditionalFormatting sqref="E17:E20">
    <cfRule type="expression" dxfId="2501" priority="2503">
      <formula>E$21=100%</formula>
    </cfRule>
  </conditionalFormatting>
  <conditionalFormatting sqref="E17:E20">
    <cfRule type="cellIs" dxfId="2500" priority="2502" stopIfTrue="1" operator="greaterThan">
      <formula>0.75</formula>
    </cfRule>
  </conditionalFormatting>
  <conditionalFormatting sqref="E17:E20">
    <cfRule type="expression" dxfId="2499" priority="2501" stopIfTrue="1">
      <formula>E$21=100%</formula>
    </cfRule>
  </conditionalFormatting>
  <conditionalFormatting sqref="E17:E20">
    <cfRule type="cellIs" dxfId="2498" priority="2499" stopIfTrue="1" operator="greaterThan">
      <formula>0.75</formula>
    </cfRule>
    <cfRule type="expression" dxfId="2497" priority="2500" stopIfTrue="1">
      <formula>$D$12=0</formula>
    </cfRule>
  </conditionalFormatting>
  <conditionalFormatting sqref="E17:E20">
    <cfRule type="expression" dxfId="2496" priority="2498" stopIfTrue="1">
      <formula>$D$4="Enfants 4-10 ans"</formula>
    </cfRule>
  </conditionalFormatting>
  <conditionalFormatting sqref="E17:E20">
    <cfRule type="expression" dxfId="2495" priority="2497" stopIfTrue="1">
      <formula>E$21=100%</formula>
    </cfRule>
  </conditionalFormatting>
  <conditionalFormatting sqref="E17:E20">
    <cfRule type="cellIs" dxfId="2494" priority="2495" stopIfTrue="1" operator="greaterThan">
      <formula>0.75</formula>
    </cfRule>
    <cfRule type="expression" dxfId="2493" priority="2496" stopIfTrue="1">
      <formula>$D$12=0</formula>
    </cfRule>
  </conditionalFormatting>
  <conditionalFormatting sqref="E17:E20">
    <cfRule type="expression" dxfId="2492" priority="2494" stopIfTrue="1">
      <formula>$D$4="Enfants 4-10 ans"</formula>
    </cfRule>
  </conditionalFormatting>
  <conditionalFormatting sqref="E17:E20">
    <cfRule type="expression" dxfId="2491" priority="2493" stopIfTrue="1">
      <formula>E$21=100%</formula>
    </cfRule>
  </conditionalFormatting>
  <conditionalFormatting sqref="E17:E20">
    <cfRule type="cellIs" dxfId="2490" priority="2491" stopIfTrue="1" operator="greaterThan">
      <formula>0.75</formula>
    </cfRule>
    <cfRule type="expression" dxfId="2489" priority="2492" stopIfTrue="1">
      <formula>$D$12=0</formula>
    </cfRule>
  </conditionalFormatting>
  <conditionalFormatting sqref="E17:E20">
    <cfRule type="expression" dxfId="2488" priority="2490" stopIfTrue="1">
      <formula>$D$4="Enfants 4-10 ans"</formula>
    </cfRule>
  </conditionalFormatting>
  <conditionalFormatting sqref="E17:E20">
    <cfRule type="expression" dxfId="2487" priority="2489">
      <formula>E$21=100%</formula>
    </cfRule>
  </conditionalFormatting>
  <conditionalFormatting sqref="E17:E20">
    <cfRule type="cellIs" dxfId="2486" priority="2488" stopIfTrue="1" operator="greaterThan">
      <formula>0.75</formula>
    </cfRule>
  </conditionalFormatting>
  <conditionalFormatting sqref="E17:E20">
    <cfRule type="expression" dxfId="2485" priority="2487" stopIfTrue="1">
      <formula>E$21=100%</formula>
    </cfRule>
  </conditionalFormatting>
  <conditionalFormatting sqref="E17:E20">
    <cfRule type="cellIs" dxfId="2484" priority="2485" stopIfTrue="1" operator="greaterThan">
      <formula>0.75</formula>
    </cfRule>
    <cfRule type="expression" dxfId="2483" priority="2486" stopIfTrue="1">
      <formula>$D$12=0</formula>
    </cfRule>
  </conditionalFormatting>
  <conditionalFormatting sqref="E17:E20">
    <cfRule type="expression" dxfId="2482" priority="2484" stopIfTrue="1">
      <formula>$D$4="Enfants 4-10 ans"</formula>
    </cfRule>
  </conditionalFormatting>
  <conditionalFormatting sqref="E17:E20">
    <cfRule type="expression" dxfId="2481" priority="2483" stopIfTrue="1">
      <formula>E$21=100%</formula>
    </cfRule>
  </conditionalFormatting>
  <conditionalFormatting sqref="E17:E20">
    <cfRule type="cellIs" dxfId="2480" priority="2481" stopIfTrue="1" operator="greaterThan">
      <formula>0.75</formula>
    </cfRule>
    <cfRule type="expression" dxfId="2479" priority="2482" stopIfTrue="1">
      <formula>$D$12=0</formula>
    </cfRule>
  </conditionalFormatting>
  <conditionalFormatting sqref="E17:E20">
    <cfRule type="expression" dxfId="2478" priority="2480" stopIfTrue="1">
      <formula>$D$4="Enfants 4-10 ans"</formula>
    </cfRule>
  </conditionalFormatting>
  <conditionalFormatting sqref="E17:E20">
    <cfRule type="expression" dxfId="2477" priority="2479" stopIfTrue="1">
      <formula>E$21=100%</formula>
    </cfRule>
  </conditionalFormatting>
  <conditionalFormatting sqref="E17:E20">
    <cfRule type="cellIs" dxfId="2476" priority="2477" stopIfTrue="1" operator="greaterThan">
      <formula>0.75</formula>
    </cfRule>
    <cfRule type="expression" dxfId="2475" priority="2478" stopIfTrue="1">
      <formula>$D$12=0</formula>
    </cfRule>
  </conditionalFormatting>
  <conditionalFormatting sqref="E17:E20">
    <cfRule type="expression" dxfId="2474" priority="2476" stopIfTrue="1">
      <formula>$D$4="Enfants 4-10 ans"</formula>
    </cfRule>
  </conditionalFormatting>
  <conditionalFormatting sqref="E17:E20">
    <cfRule type="expression" dxfId="2473" priority="2475">
      <formula>E$21=100%</formula>
    </cfRule>
  </conditionalFormatting>
  <conditionalFormatting sqref="E17:E20">
    <cfRule type="cellIs" dxfId="2472" priority="2474" stopIfTrue="1" operator="greaterThan">
      <formula>0.75</formula>
    </cfRule>
  </conditionalFormatting>
  <conditionalFormatting sqref="E17:E20">
    <cfRule type="expression" dxfId="2471" priority="2473" stopIfTrue="1">
      <formula>E$21=100%</formula>
    </cfRule>
  </conditionalFormatting>
  <conditionalFormatting sqref="E17:E20">
    <cfRule type="cellIs" dxfId="2470" priority="2471" stopIfTrue="1" operator="greaterThan">
      <formula>0.75</formula>
    </cfRule>
    <cfRule type="expression" dxfId="2469" priority="2472" stopIfTrue="1">
      <formula>$D$12=0</formula>
    </cfRule>
  </conditionalFormatting>
  <conditionalFormatting sqref="E17:E20">
    <cfRule type="expression" dxfId="2468" priority="2470" stopIfTrue="1">
      <formula>$D$4="Enfants 4-10 ans"</formula>
    </cfRule>
  </conditionalFormatting>
  <conditionalFormatting sqref="E17:E20">
    <cfRule type="expression" dxfId="2467" priority="2469" stopIfTrue="1">
      <formula>E$21=100%</formula>
    </cfRule>
  </conditionalFormatting>
  <conditionalFormatting sqref="E17:E20">
    <cfRule type="cellIs" dxfId="2466" priority="2467" stopIfTrue="1" operator="greaterThan">
      <formula>0.75</formula>
    </cfRule>
    <cfRule type="expression" dxfId="2465" priority="2468" stopIfTrue="1">
      <formula>$D$12=0</formula>
    </cfRule>
  </conditionalFormatting>
  <conditionalFormatting sqref="E17:E20">
    <cfRule type="expression" dxfId="2464" priority="2466" stopIfTrue="1">
      <formula>$D$4="Enfants 4-10 ans"</formula>
    </cfRule>
  </conditionalFormatting>
  <conditionalFormatting sqref="J17:J20">
    <cfRule type="cellIs" dxfId="2463" priority="2464" stopIfTrue="1" operator="greaterThan">
      <formula>0</formula>
    </cfRule>
    <cfRule type="expression" dxfId="2462" priority="2465">
      <formula>J$21=100%</formula>
    </cfRule>
  </conditionalFormatting>
  <conditionalFormatting sqref="J17:J20">
    <cfRule type="cellIs" dxfId="2461" priority="2461" stopIfTrue="1" operator="greaterThan">
      <formula>0.75</formula>
    </cfRule>
    <cfRule type="expression" dxfId="2460" priority="2462" stopIfTrue="1">
      <formula>AND(J$21&lt;&gt;100%,J$21&lt;&gt;0%)</formula>
    </cfRule>
  </conditionalFormatting>
  <conditionalFormatting sqref="J17:J20">
    <cfRule type="expression" dxfId="2459" priority="2460" stopIfTrue="1">
      <formula>$D$4="Enfants 4-10 ans"</formula>
    </cfRule>
    <cfRule type="expression" dxfId="2458" priority="2463" stopIfTrue="1">
      <formula>$D$12&lt;=1</formula>
    </cfRule>
  </conditionalFormatting>
  <conditionalFormatting sqref="J17:J20">
    <cfRule type="cellIs" dxfId="2457" priority="2458" stopIfTrue="1" operator="greaterThan">
      <formula>0</formula>
    </cfRule>
    <cfRule type="expression" dxfId="2456" priority="2459">
      <formula>J$21=100%</formula>
    </cfRule>
  </conditionalFormatting>
  <conditionalFormatting sqref="J17:J20">
    <cfRule type="cellIs" dxfId="2455" priority="2457" stopIfTrue="1" operator="greaterThan">
      <formula>0.75</formula>
    </cfRule>
  </conditionalFormatting>
  <conditionalFormatting sqref="J17:J20">
    <cfRule type="cellIs" dxfId="2454" priority="2455" stopIfTrue="1" operator="greaterThan">
      <formula>0</formula>
    </cfRule>
    <cfRule type="expression" dxfId="2453" priority="2456">
      <formula>J$21=100%</formula>
    </cfRule>
  </conditionalFormatting>
  <conditionalFormatting sqref="J17:J20">
    <cfRule type="cellIs" dxfId="2452" priority="2454" stopIfTrue="1" operator="greaterThan">
      <formula>0.75</formula>
    </cfRule>
  </conditionalFormatting>
  <conditionalFormatting sqref="J17:J20">
    <cfRule type="cellIs" dxfId="2451" priority="2452" stopIfTrue="1" operator="greaterThan">
      <formula>0</formula>
    </cfRule>
    <cfRule type="expression" dxfId="2450" priority="2453" stopIfTrue="1">
      <formula>J$21=100%</formula>
    </cfRule>
  </conditionalFormatting>
  <conditionalFormatting sqref="J17:J20">
    <cfRule type="cellIs" dxfId="2449" priority="2450" stopIfTrue="1" operator="greaterThan">
      <formula>0.75</formula>
    </cfRule>
    <cfRule type="expression" dxfId="2448" priority="2451" stopIfTrue="1">
      <formula>$D$12=0</formula>
    </cfRule>
  </conditionalFormatting>
  <conditionalFormatting sqref="J17:J20">
    <cfRule type="expression" dxfId="2447" priority="2449" stopIfTrue="1">
      <formula>$D$4="Enfants 4-10 ans"</formula>
    </cfRule>
  </conditionalFormatting>
  <conditionalFormatting sqref="J17:J20">
    <cfRule type="expression" dxfId="2446" priority="2448" stopIfTrue="1">
      <formula>J$21=100%</formula>
    </cfRule>
  </conditionalFormatting>
  <conditionalFormatting sqref="J17:J20">
    <cfRule type="cellIs" dxfId="2445" priority="2446" stopIfTrue="1" operator="greaterThan">
      <formula>0.75</formula>
    </cfRule>
    <cfRule type="expression" dxfId="2444" priority="2447" stopIfTrue="1">
      <formula>$D$12=0</formula>
    </cfRule>
  </conditionalFormatting>
  <conditionalFormatting sqref="J17:J20">
    <cfRule type="expression" dxfId="2443" priority="2445" stopIfTrue="1">
      <formula>$D$4="Enfants 4-10 ans"</formula>
    </cfRule>
  </conditionalFormatting>
  <conditionalFormatting sqref="J17:J20">
    <cfRule type="expression" dxfId="2442" priority="2444">
      <formula>J$21=100%</formula>
    </cfRule>
  </conditionalFormatting>
  <conditionalFormatting sqref="J17:J20">
    <cfRule type="cellIs" dxfId="2441" priority="2443" stopIfTrue="1" operator="greaterThan">
      <formula>0.75</formula>
    </cfRule>
  </conditionalFormatting>
  <conditionalFormatting sqref="J17:J20">
    <cfRule type="expression" dxfId="2440" priority="2442" stopIfTrue="1">
      <formula>J$21=100%</formula>
    </cfRule>
  </conditionalFormatting>
  <conditionalFormatting sqref="J17:J20">
    <cfRule type="cellIs" dxfId="2439" priority="2440" stopIfTrue="1" operator="greaterThan">
      <formula>0.75</formula>
    </cfRule>
    <cfRule type="expression" dxfId="2438" priority="2441" stopIfTrue="1">
      <formula>$D$12=0</formula>
    </cfRule>
  </conditionalFormatting>
  <conditionalFormatting sqref="J17:J20">
    <cfRule type="expression" dxfId="2437" priority="2439" stopIfTrue="1">
      <formula>$D$4="Enfants 4-10 ans"</formula>
    </cfRule>
  </conditionalFormatting>
  <conditionalFormatting sqref="J17:J20">
    <cfRule type="expression" dxfId="2436" priority="2438" stopIfTrue="1">
      <formula>J$21=100%</formula>
    </cfRule>
  </conditionalFormatting>
  <conditionalFormatting sqref="J17:J20">
    <cfRule type="cellIs" dxfId="2435" priority="2436" stopIfTrue="1" operator="greaterThan">
      <formula>0.75</formula>
    </cfRule>
    <cfRule type="expression" dxfId="2434" priority="2437" stopIfTrue="1">
      <formula>$D$12=0</formula>
    </cfRule>
  </conditionalFormatting>
  <conditionalFormatting sqref="J17:J20">
    <cfRule type="expression" dxfId="2433" priority="2435" stopIfTrue="1">
      <formula>$D$4="Enfants 4-10 ans"</formula>
    </cfRule>
  </conditionalFormatting>
  <conditionalFormatting sqref="J17:J20">
    <cfRule type="expression" dxfId="2432" priority="2434" stopIfTrue="1">
      <formula>J$21=100%</formula>
    </cfRule>
  </conditionalFormatting>
  <conditionalFormatting sqref="J17:J20">
    <cfRule type="cellIs" dxfId="2431" priority="2432" stopIfTrue="1" operator="greaterThan">
      <formula>0.75</formula>
    </cfRule>
    <cfRule type="expression" dxfId="2430" priority="2433" stopIfTrue="1">
      <formula>$D$12=0</formula>
    </cfRule>
  </conditionalFormatting>
  <conditionalFormatting sqref="J17:J20">
    <cfRule type="expression" dxfId="2429" priority="2431" stopIfTrue="1">
      <formula>$D$4="Enfants 4-10 ans"</formula>
    </cfRule>
  </conditionalFormatting>
  <conditionalFormatting sqref="J17:J20">
    <cfRule type="expression" dxfId="2428" priority="2430">
      <formula>J$21=100%</formula>
    </cfRule>
  </conditionalFormatting>
  <conditionalFormatting sqref="J17:J20">
    <cfRule type="cellIs" dxfId="2427" priority="2429" stopIfTrue="1" operator="greaterThan">
      <formula>0.75</formula>
    </cfRule>
  </conditionalFormatting>
  <conditionalFormatting sqref="J17:J20">
    <cfRule type="expression" dxfId="2426" priority="2428" stopIfTrue="1">
      <formula>J$21=100%</formula>
    </cfRule>
  </conditionalFormatting>
  <conditionalFormatting sqref="J17:J20">
    <cfRule type="cellIs" dxfId="2425" priority="2426" stopIfTrue="1" operator="greaterThan">
      <formula>0.75</formula>
    </cfRule>
    <cfRule type="expression" dxfId="2424" priority="2427" stopIfTrue="1">
      <formula>$D$12=0</formula>
    </cfRule>
  </conditionalFormatting>
  <conditionalFormatting sqref="J17:J20">
    <cfRule type="expression" dxfId="2423" priority="2425" stopIfTrue="1">
      <formula>$D$4="Enfants 4-10 ans"</formula>
    </cfRule>
  </conditionalFormatting>
  <conditionalFormatting sqref="J17:J20">
    <cfRule type="expression" dxfId="2422" priority="2424" stopIfTrue="1">
      <formula>J$21=100%</formula>
    </cfRule>
  </conditionalFormatting>
  <conditionalFormatting sqref="J17:J20">
    <cfRule type="cellIs" dxfId="2421" priority="2422" stopIfTrue="1" operator="greaterThan">
      <formula>0.75</formula>
    </cfRule>
    <cfRule type="expression" dxfId="2420" priority="2423" stopIfTrue="1">
      <formula>$D$12=0</formula>
    </cfRule>
  </conditionalFormatting>
  <conditionalFormatting sqref="J17:J20">
    <cfRule type="expression" dxfId="2419" priority="2421" stopIfTrue="1">
      <formula>$D$4="Enfants 4-10 ans"</formula>
    </cfRule>
  </conditionalFormatting>
  <conditionalFormatting sqref="J17:J20">
    <cfRule type="cellIs" dxfId="2418" priority="2419" stopIfTrue="1" operator="greaterThan">
      <formula>0</formula>
    </cfRule>
    <cfRule type="expression" dxfId="2417" priority="2420">
      <formula>J$21=100%</formula>
    </cfRule>
  </conditionalFormatting>
  <conditionalFormatting sqref="J17:J20">
    <cfRule type="cellIs" dxfId="2416" priority="2418" stopIfTrue="1" operator="greaterThan">
      <formula>0.75</formula>
    </cfRule>
  </conditionalFormatting>
  <conditionalFormatting sqref="J17:J20">
    <cfRule type="cellIs" dxfId="2415" priority="2416" stopIfTrue="1" operator="greaterThan">
      <formula>0</formula>
    </cfRule>
    <cfRule type="expression" dxfId="2414" priority="2417" stopIfTrue="1">
      <formula>J$21=100%</formula>
    </cfRule>
  </conditionalFormatting>
  <conditionalFormatting sqref="J17:J20">
    <cfRule type="cellIs" dxfId="2413" priority="2414" stopIfTrue="1" operator="greaterThan">
      <formula>0.75</formula>
    </cfRule>
    <cfRule type="expression" dxfId="2412" priority="2415" stopIfTrue="1">
      <formula>$D$12=0</formula>
    </cfRule>
  </conditionalFormatting>
  <conditionalFormatting sqref="J17:J20">
    <cfRule type="expression" dxfId="2411" priority="2413" stopIfTrue="1">
      <formula>$D$4="Enfants 4-10 ans"</formula>
    </cfRule>
  </conditionalFormatting>
  <conditionalFormatting sqref="J17:J20">
    <cfRule type="expression" dxfId="2410" priority="2412" stopIfTrue="1">
      <formula>J$21=100%</formula>
    </cfRule>
  </conditionalFormatting>
  <conditionalFormatting sqref="J17:J20">
    <cfRule type="cellIs" dxfId="2409" priority="2410" stopIfTrue="1" operator="greaterThan">
      <formula>0.75</formula>
    </cfRule>
    <cfRule type="expression" dxfId="2408" priority="2411" stopIfTrue="1">
      <formula>$D$12=0</formula>
    </cfRule>
  </conditionalFormatting>
  <conditionalFormatting sqref="J17:J20">
    <cfRule type="expression" dxfId="2407" priority="2409" stopIfTrue="1">
      <formula>$D$4="Enfants 4-10 ans"</formula>
    </cfRule>
  </conditionalFormatting>
  <conditionalFormatting sqref="J17:J20">
    <cfRule type="expression" dxfId="2406" priority="2408">
      <formula>J$21=100%</formula>
    </cfRule>
  </conditionalFormatting>
  <conditionalFormatting sqref="J17:J20">
    <cfRule type="cellIs" dxfId="2405" priority="2407" stopIfTrue="1" operator="greaterThan">
      <formula>0.75</formula>
    </cfRule>
  </conditionalFormatting>
  <conditionalFormatting sqref="J17:J20">
    <cfRule type="expression" dxfId="2404" priority="2406" stopIfTrue="1">
      <formula>J$21=100%</formula>
    </cfRule>
  </conditionalFormatting>
  <conditionalFormatting sqref="J17:J20">
    <cfRule type="cellIs" dxfId="2403" priority="2404" stopIfTrue="1" operator="greaterThan">
      <formula>0.75</formula>
    </cfRule>
    <cfRule type="expression" dxfId="2402" priority="2405" stopIfTrue="1">
      <formula>$D$12=0</formula>
    </cfRule>
  </conditionalFormatting>
  <conditionalFormatting sqref="J17:J20">
    <cfRule type="expression" dxfId="2401" priority="2403" stopIfTrue="1">
      <formula>$D$4="Enfants 4-10 ans"</formula>
    </cfRule>
  </conditionalFormatting>
  <conditionalFormatting sqref="J17:J20">
    <cfRule type="expression" dxfId="2400" priority="2402" stopIfTrue="1">
      <formula>J$21=100%</formula>
    </cfRule>
  </conditionalFormatting>
  <conditionalFormatting sqref="J17:J20">
    <cfRule type="cellIs" dxfId="2399" priority="2400" stopIfTrue="1" operator="greaterThan">
      <formula>0.75</formula>
    </cfRule>
    <cfRule type="expression" dxfId="2398" priority="2401" stopIfTrue="1">
      <formula>$D$12=0</formula>
    </cfRule>
  </conditionalFormatting>
  <conditionalFormatting sqref="J17:J20">
    <cfRule type="expression" dxfId="2397" priority="2399" stopIfTrue="1">
      <formula>$D$4="Enfants 4-10 ans"</formula>
    </cfRule>
  </conditionalFormatting>
  <conditionalFormatting sqref="J17:J20">
    <cfRule type="expression" dxfId="2396" priority="2398" stopIfTrue="1">
      <formula>J$21=100%</formula>
    </cfRule>
  </conditionalFormatting>
  <conditionalFormatting sqref="J17:J20">
    <cfRule type="cellIs" dxfId="2395" priority="2396" stopIfTrue="1" operator="greaterThan">
      <formula>0.75</formula>
    </cfRule>
    <cfRule type="expression" dxfId="2394" priority="2397" stopIfTrue="1">
      <formula>$D$12=0</formula>
    </cfRule>
  </conditionalFormatting>
  <conditionalFormatting sqref="J17:J20">
    <cfRule type="expression" dxfId="2393" priority="2395" stopIfTrue="1">
      <formula>$D$4="Enfants 4-10 ans"</formula>
    </cfRule>
  </conditionalFormatting>
  <conditionalFormatting sqref="J17:J20">
    <cfRule type="expression" dxfId="2392" priority="2394">
      <formula>J$21=100%</formula>
    </cfRule>
  </conditionalFormatting>
  <conditionalFormatting sqref="J17:J20">
    <cfRule type="cellIs" dxfId="2391" priority="2393" stopIfTrue="1" operator="greaterThan">
      <formula>0.75</formula>
    </cfRule>
  </conditionalFormatting>
  <conditionalFormatting sqref="J17:J20">
    <cfRule type="expression" dxfId="2390" priority="2392" stopIfTrue="1">
      <formula>J$21=100%</formula>
    </cfRule>
  </conditionalFormatting>
  <conditionalFormatting sqref="J17:J20">
    <cfRule type="cellIs" dxfId="2389" priority="2390" stopIfTrue="1" operator="greaterThan">
      <formula>0.75</formula>
    </cfRule>
    <cfRule type="expression" dxfId="2388" priority="2391" stopIfTrue="1">
      <formula>$D$12=0</formula>
    </cfRule>
  </conditionalFormatting>
  <conditionalFormatting sqref="J17:J20">
    <cfRule type="expression" dxfId="2387" priority="2389" stopIfTrue="1">
      <formula>$D$4="Enfants 4-10 ans"</formula>
    </cfRule>
  </conditionalFormatting>
  <conditionalFormatting sqref="J17:J20">
    <cfRule type="expression" dxfId="2386" priority="2388" stopIfTrue="1">
      <formula>J$21=100%</formula>
    </cfRule>
  </conditionalFormatting>
  <conditionalFormatting sqref="J17:J20">
    <cfRule type="cellIs" dxfId="2385" priority="2386" stopIfTrue="1" operator="greaterThan">
      <formula>0.75</formula>
    </cfRule>
    <cfRule type="expression" dxfId="2384" priority="2387" stopIfTrue="1">
      <formula>$D$12=0</formula>
    </cfRule>
  </conditionalFormatting>
  <conditionalFormatting sqref="J17:J20">
    <cfRule type="expression" dxfId="2383" priority="2385" stopIfTrue="1">
      <formula>$D$4="Enfants 4-10 ans"</formula>
    </cfRule>
  </conditionalFormatting>
  <conditionalFormatting sqref="J17:J20">
    <cfRule type="expression" dxfId="2382" priority="2384" stopIfTrue="1">
      <formula>J$21=100%</formula>
    </cfRule>
  </conditionalFormatting>
  <conditionalFormatting sqref="J17:J20">
    <cfRule type="cellIs" dxfId="2381" priority="2382" stopIfTrue="1" operator="greaterThan">
      <formula>0.75</formula>
    </cfRule>
    <cfRule type="expression" dxfId="2380" priority="2383" stopIfTrue="1">
      <formula>$D$12=0</formula>
    </cfRule>
  </conditionalFormatting>
  <conditionalFormatting sqref="J17:J20">
    <cfRule type="expression" dxfId="2379" priority="2381" stopIfTrue="1">
      <formula>$D$4="Enfants 4-10 ans"</formula>
    </cfRule>
  </conditionalFormatting>
  <conditionalFormatting sqref="J17:J20">
    <cfRule type="expression" dxfId="2378" priority="2380">
      <formula>J$21=100%</formula>
    </cfRule>
  </conditionalFormatting>
  <conditionalFormatting sqref="J17:J20">
    <cfRule type="cellIs" dxfId="2377" priority="2379" stopIfTrue="1" operator="greaterThan">
      <formula>0.75</formula>
    </cfRule>
  </conditionalFormatting>
  <conditionalFormatting sqref="J17:J20">
    <cfRule type="expression" dxfId="2376" priority="2378" stopIfTrue="1">
      <formula>J$21=100%</formula>
    </cfRule>
  </conditionalFormatting>
  <conditionalFormatting sqref="J17:J20">
    <cfRule type="cellIs" dxfId="2375" priority="2376" stopIfTrue="1" operator="greaterThan">
      <formula>0.75</formula>
    </cfRule>
    <cfRule type="expression" dxfId="2374" priority="2377" stopIfTrue="1">
      <formula>$D$12=0</formula>
    </cfRule>
  </conditionalFormatting>
  <conditionalFormatting sqref="J17:J20">
    <cfRule type="expression" dxfId="2373" priority="2375" stopIfTrue="1">
      <formula>$D$4="Enfants 4-10 ans"</formula>
    </cfRule>
  </conditionalFormatting>
  <conditionalFormatting sqref="J17:J20">
    <cfRule type="expression" dxfId="2372" priority="2374" stopIfTrue="1">
      <formula>J$21=100%</formula>
    </cfRule>
  </conditionalFormatting>
  <conditionalFormatting sqref="J17:J20">
    <cfRule type="cellIs" dxfId="2371" priority="2372" stopIfTrue="1" operator="greaterThan">
      <formula>0.75</formula>
    </cfRule>
    <cfRule type="expression" dxfId="2370" priority="2373" stopIfTrue="1">
      <formula>$D$12=0</formula>
    </cfRule>
  </conditionalFormatting>
  <conditionalFormatting sqref="J17:J20">
    <cfRule type="expression" dxfId="2369" priority="2371" stopIfTrue="1">
      <formula>$D$4="Enfants 4-10 ans"</formula>
    </cfRule>
  </conditionalFormatting>
  <conditionalFormatting sqref="J17:J20">
    <cfRule type="expression" dxfId="2368" priority="2370" stopIfTrue="1">
      <formula>J$21=100%</formula>
    </cfRule>
  </conditionalFormatting>
  <conditionalFormatting sqref="J17:J20">
    <cfRule type="cellIs" dxfId="2367" priority="2368" stopIfTrue="1" operator="greaterThan">
      <formula>0.75</formula>
    </cfRule>
    <cfRule type="expression" dxfId="2366" priority="2369" stopIfTrue="1">
      <formula>$D$12=0</formula>
    </cfRule>
  </conditionalFormatting>
  <conditionalFormatting sqref="J17:J20">
    <cfRule type="expression" dxfId="2365" priority="2367" stopIfTrue="1">
      <formula>$D$4="Enfants 4-10 ans"</formula>
    </cfRule>
  </conditionalFormatting>
  <conditionalFormatting sqref="J17:J20">
    <cfRule type="expression" dxfId="2364" priority="2366">
      <formula>J$21=100%</formula>
    </cfRule>
  </conditionalFormatting>
  <conditionalFormatting sqref="J17:J20">
    <cfRule type="cellIs" dxfId="2363" priority="2365" stopIfTrue="1" operator="greaterThan">
      <formula>0.75</formula>
    </cfRule>
  </conditionalFormatting>
  <conditionalFormatting sqref="J17:J20">
    <cfRule type="expression" dxfId="2362" priority="2364" stopIfTrue="1">
      <formula>J$21=100%</formula>
    </cfRule>
  </conditionalFormatting>
  <conditionalFormatting sqref="J17:J20">
    <cfRule type="cellIs" dxfId="2361" priority="2362" stopIfTrue="1" operator="greaterThan">
      <formula>0.75</formula>
    </cfRule>
    <cfRule type="expression" dxfId="2360" priority="2363" stopIfTrue="1">
      <formula>$D$12=0</formula>
    </cfRule>
  </conditionalFormatting>
  <conditionalFormatting sqref="J17:J20">
    <cfRule type="expression" dxfId="2359" priority="2361" stopIfTrue="1">
      <formula>$D$4="Enfants 4-10 ans"</formula>
    </cfRule>
  </conditionalFormatting>
  <conditionalFormatting sqref="J17:J20">
    <cfRule type="expression" dxfId="2358" priority="2360" stopIfTrue="1">
      <formula>J$21=100%</formula>
    </cfRule>
  </conditionalFormatting>
  <conditionalFormatting sqref="J17:J20">
    <cfRule type="cellIs" dxfId="2357" priority="2358" stopIfTrue="1" operator="greaterThan">
      <formula>0.75</formula>
    </cfRule>
    <cfRule type="expression" dxfId="2356" priority="2359" stopIfTrue="1">
      <formula>$D$12=0</formula>
    </cfRule>
  </conditionalFormatting>
  <conditionalFormatting sqref="J17:J20">
    <cfRule type="expression" dxfId="2355" priority="2357" stopIfTrue="1">
      <formula>$D$4="Enfants 4-10 ans"</formula>
    </cfRule>
  </conditionalFormatting>
  <conditionalFormatting sqref="O17:O20">
    <cfRule type="cellIs" dxfId="2354" priority="2355" stopIfTrue="1" operator="greaterThan">
      <formula>0</formula>
    </cfRule>
    <cfRule type="expression" dxfId="2353" priority="2356">
      <formula>O$21=100%</formula>
    </cfRule>
  </conditionalFormatting>
  <conditionalFormatting sqref="O17:O20">
    <cfRule type="cellIs" dxfId="2352" priority="2352" stopIfTrue="1" operator="greaterThan">
      <formula>0.75</formula>
    </cfRule>
    <cfRule type="expression" dxfId="2351" priority="2353" stopIfTrue="1">
      <formula>AND(O$21&lt;&gt;100%,O$21&lt;&gt;0%)</formula>
    </cfRule>
  </conditionalFormatting>
  <conditionalFormatting sqref="O17:O20">
    <cfRule type="expression" dxfId="2350" priority="2351" stopIfTrue="1">
      <formula>$D$4="Enfants 4-10 ans"</formula>
    </cfRule>
    <cfRule type="expression" dxfId="2349" priority="2354" stopIfTrue="1">
      <formula>$D$12&lt;=1</formula>
    </cfRule>
  </conditionalFormatting>
  <conditionalFormatting sqref="O17:O20">
    <cfRule type="cellIs" dxfId="2348" priority="2349" stopIfTrue="1" operator="greaterThan">
      <formula>0</formula>
    </cfRule>
    <cfRule type="expression" dxfId="2347" priority="2350">
      <formula>O$21=100%</formula>
    </cfRule>
  </conditionalFormatting>
  <conditionalFormatting sqref="O17:O20">
    <cfRule type="cellIs" dxfId="2346" priority="2348" stopIfTrue="1" operator="greaterThan">
      <formula>0.75</formula>
    </cfRule>
  </conditionalFormatting>
  <conditionalFormatting sqref="O17:O20">
    <cfRule type="cellIs" dxfId="2345" priority="2346" stopIfTrue="1" operator="greaterThan">
      <formula>0</formula>
    </cfRule>
    <cfRule type="expression" dxfId="2344" priority="2347">
      <formula>O$21=100%</formula>
    </cfRule>
  </conditionalFormatting>
  <conditionalFormatting sqref="O17:O20">
    <cfRule type="cellIs" dxfId="2343" priority="2345" stopIfTrue="1" operator="greaterThan">
      <formula>0.75</formula>
    </cfRule>
  </conditionalFormatting>
  <conditionalFormatting sqref="O17:O20">
    <cfRule type="cellIs" dxfId="2342" priority="2343" stopIfTrue="1" operator="greaterThan">
      <formula>0</formula>
    </cfRule>
    <cfRule type="expression" dxfId="2341" priority="2344" stopIfTrue="1">
      <formula>O$21=100%</formula>
    </cfRule>
  </conditionalFormatting>
  <conditionalFormatting sqref="O17:O20">
    <cfRule type="cellIs" dxfId="2340" priority="2341" stopIfTrue="1" operator="greaterThan">
      <formula>0.75</formula>
    </cfRule>
    <cfRule type="expression" dxfId="2339" priority="2342" stopIfTrue="1">
      <formula>$D$12=0</formula>
    </cfRule>
  </conditionalFormatting>
  <conditionalFormatting sqref="O17:O20">
    <cfRule type="expression" dxfId="2338" priority="2340" stopIfTrue="1">
      <formula>$D$4="Enfants 4-10 ans"</formula>
    </cfRule>
  </conditionalFormatting>
  <conditionalFormatting sqref="O17:O20">
    <cfRule type="expression" dxfId="2337" priority="2339" stopIfTrue="1">
      <formula>O$21=100%</formula>
    </cfRule>
  </conditionalFormatting>
  <conditionalFormatting sqref="O17:O20">
    <cfRule type="cellIs" dxfId="2336" priority="2337" stopIfTrue="1" operator="greaterThan">
      <formula>0.75</formula>
    </cfRule>
    <cfRule type="expression" dxfId="2335" priority="2338" stopIfTrue="1">
      <formula>$D$12=0</formula>
    </cfRule>
  </conditionalFormatting>
  <conditionalFormatting sqref="O17:O20">
    <cfRule type="expression" dxfId="2334" priority="2336" stopIfTrue="1">
      <formula>$D$4="Enfants 4-10 ans"</formula>
    </cfRule>
  </conditionalFormatting>
  <conditionalFormatting sqref="O17:O20">
    <cfRule type="expression" dxfId="2333" priority="2335">
      <formula>O$21=100%</formula>
    </cfRule>
  </conditionalFormatting>
  <conditionalFormatting sqref="O17:O20">
    <cfRule type="cellIs" dxfId="2332" priority="2334" stopIfTrue="1" operator="greaterThan">
      <formula>0.75</formula>
    </cfRule>
  </conditionalFormatting>
  <conditionalFormatting sqref="O17:O20">
    <cfRule type="expression" dxfId="2331" priority="2333" stopIfTrue="1">
      <formula>O$21=100%</formula>
    </cfRule>
  </conditionalFormatting>
  <conditionalFormatting sqref="O17:O20">
    <cfRule type="cellIs" dxfId="2330" priority="2331" stopIfTrue="1" operator="greaterThan">
      <formula>0.75</formula>
    </cfRule>
    <cfRule type="expression" dxfId="2329" priority="2332" stopIfTrue="1">
      <formula>$D$12=0</formula>
    </cfRule>
  </conditionalFormatting>
  <conditionalFormatting sqref="O17:O20">
    <cfRule type="expression" dxfId="2328" priority="2330" stopIfTrue="1">
      <formula>$D$4="Enfants 4-10 ans"</formula>
    </cfRule>
  </conditionalFormatting>
  <conditionalFormatting sqref="O17:O20">
    <cfRule type="expression" dxfId="2327" priority="2329" stopIfTrue="1">
      <formula>O$21=100%</formula>
    </cfRule>
  </conditionalFormatting>
  <conditionalFormatting sqref="O17:O20">
    <cfRule type="cellIs" dxfId="2326" priority="2327" stopIfTrue="1" operator="greaterThan">
      <formula>0.75</formula>
    </cfRule>
    <cfRule type="expression" dxfId="2325" priority="2328" stopIfTrue="1">
      <formula>$D$12=0</formula>
    </cfRule>
  </conditionalFormatting>
  <conditionalFormatting sqref="O17:O20">
    <cfRule type="expression" dxfId="2324" priority="2326" stopIfTrue="1">
      <formula>$D$4="Enfants 4-10 ans"</formula>
    </cfRule>
  </conditionalFormatting>
  <conditionalFormatting sqref="O17:O20">
    <cfRule type="expression" dxfId="2323" priority="2325" stopIfTrue="1">
      <formula>O$21=100%</formula>
    </cfRule>
  </conditionalFormatting>
  <conditionalFormatting sqref="O17:O20">
    <cfRule type="cellIs" dxfId="2322" priority="2323" stopIfTrue="1" operator="greaterThan">
      <formula>0.75</formula>
    </cfRule>
    <cfRule type="expression" dxfId="2321" priority="2324" stopIfTrue="1">
      <formula>$D$12=0</formula>
    </cfRule>
  </conditionalFormatting>
  <conditionalFormatting sqref="O17:O20">
    <cfRule type="expression" dxfId="2320" priority="2322" stopIfTrue="1">
      <formula>$D$4="Enfants 4-10 ans"</formula>
    </cfRule>
  </conditionalFormatting>
  <conditionalFormatting sqref="O17:O20">
    <cfRule type="expression" dxfId="2319" priority="2321">
      <formula>O$21=100%</formula>
    </cfRule>
  </conditionalFormatting>
  <conditionalFormatting sqref="O17:O20">
    <cfRule type="cellIs" dxfId="2318" priority="2320" stopIfTrue="1" operator="greaterThan">
      <formula>0.75</formula>
    </cfRule>
  </conditionalFormatting>
  <conditionalFormatting sqref="O17:O20">
    <cfRule type="expression" dxfId="2317" priority="2319" stopIfTrue="1">
      <formula>O$21=100%</formula>
    </cfRule>
  </conditionalFormatting>
  <conditionalFormatting sqref="O17:O20">
    <cfRule type="cellIs" dxfId="2316" priority="2317" stopIfTrue="1" operator="greaterThan">
      <formula>0.75</formula>
    </cfRule>
    <cfRule type="expression" dxfId="2315" priority="2318" stopIfTrue="1">
      <formula>$D$12=0</formula>
    </cfRule>
  </conditionalFormatting>
  <conditionalFormatting sqref="O17:O20">
    <cfRule type="expression" dxfId="2314" priority="2316" stopIfTrue="1">
      <formula>$D$4="Enfants 4-10 ans"</formula>
    </cfRule>
  </conditionalFormatting>
  <conditionalFormatting sqref="O17:O20">
    <cfRule type="expression" dxfId="2313" priority="2315" stopIfTrue="1">
      <formula>O$21=100%</formula>
    </cfRule>
  </conditionalFormatting>
  <conditionalFormatting sqref="O17:O20">
    <cfRule type="cellIs" dxfId="2312" priority="2313" stopIfTrue="1" operator="greaterThan">
      <formula>0.75</formula>
    </cfRule>
    <cfRule type="expression" dxfId="2311" priority="2314" stopIfTrue="1">
      <formula>$D$12=0</formula>
    </cfRule>
  </conditionalFormatting>
  <conditionalFormatting sqref="O17:O20">
    <cfRule type="expression" dxfId="2310" priority="2312" stopIfTrue="1">
      <formula>$D$4="Enfants 4-10 ans"</formula>
    </cfRule>
  </conditionalFormatting>
  <conditionalFormatting sqref="O17:O20">
    <cfRule type="cellIs" dxfId="2309" priority="2310" stopIfTrue="1" operator="greaterThan">
      <formula>0</formula>
    </cfRule>
    <cfRule type="expression" dxfId="2308" priority="2311">
      <formula>O$21=100%</formula>
    </cfRule>
  </conditionalFormatting>
  <conditionalFormatting sqref="O17:O20">
    <cfRule type="cellIs" dxfId="2307" priority="2309" stopIfTrue="1" operator="greaterThan">
      <formula>0.75</formula>
    </cfRule>
  </conditionalFormatting>
  <conditionalFormatting sqref="O17:O20">
    <cfRule type="cellIs" dxfId="2306" priority="2307" stopIfTrue="1" operator="greaterThan">
      <formula>0</formula>
    </cfRule>
    <cfRule type="expression" dxfId="2305" priority="2308" stopIfTrue="1">
      <formula>O$21=100%</formula>
    </cfRule>
  </conditionalFormatting>
  <conditionalFormatting sqref="O17:O20">
    <cfRule type="cellIs" dxfId="2304" priority="2305" stopIfTrue="1" operator="greaterThan">
      <formula>0.75</formula>
    </cfRule>
    <cfRule type="expression" dxfId="2303" priority="2306" stopIfTrue="1">
      <formula>$D$12=0</formula>
    </cfRule>
  </conditionalFormatting>
  <conditionalFormatting sqref="O17:O20">
    <cfRule type="expression" dxfId="2302" priority="2304" stopIfTrue="1">
      <formula>$D$4="Enfants 4-10 ans"</formula>
    </cfRule>
  </conditionalFormatting>
  <conditionalFormatting sqref="O17:O20">
    <cfRule type="expression" dxfId="2301" priority="2303" stopIfTrue="1">
      <formula>O$21=100%</formula>
    </cfRule>
  </conditionalFormatting>
  <conditionalFormatting sqref="O17:O20">
    <cfRule type="cellIs" dxfId="2300" priority="2301" stopIfTrue="1" operator="greaterThan">
      <formula>0.75</formula>
    </cfRule>
    <cfRule type="expression" dxfId="2299" priority="2302" stopIfTrue="1">
      <formula>$D$12=0</formula>
    </cfRule>
  </conditionalFormatting>
  <conditionalFormatting sqref="O17:O20">
    <cfRule type="expression" dxfId="2298" priority="2300" stopIfTrue="1">
      <formula>$D$4="Enfants 4-10 ans"</formula>
    </cfRule>
  </conditionalFormatting>
  <conditionalFormatting sqref="O17:O20">
    <cfRule type="expression" dxfId="2297" priority="2299">
      <formula>O$21=100%</formula>
    </cfRule>
  </conditionalFormatting>
  <conditionalFormatting sqref="O17:O20">
    <cfRule type="cellIs" dxfId="2296" priority="2298" stopIfTrue="1" operator="greaterThan">
      <formula>0.75</formula>
    </cfRule>
  </conditionalFormatting>
  <conditionalFormatting sqref="O17:O20">
    <cfRule type="expression" dxfId="2295" priority="2297" stopIfTrue="1">
      <formula>O$21=100%</formula>
    </cfRule>
  </conditionalFormatting>
  <conditionalFormatting sqref="O17:O20">
    <cfRule type="cellIs" dxfId="2294" priority="2295" stopIfTrue="1" operator="greaterThan">
      <formula>0.75</formula>
    </cfRule>
    <cfRule type="expression" dxfId="2293" priority="2296" stopIfTrue="1">
      <formula>$D$12=0</formula>
    </cfRule>
  </conditionalFormatting>
  <conditionalFormatting sqref="O17:O20">
    <cfRule type="expression" dxfId="2292" priority="2294" stopIfTrue="1">
      <formula>$D$4="Enfants 4-10 ans"</formula>
    </cfRule>
  </conditionalFormatting>
  <conditionalFormatting sqref="O17:O20">
    <cfRule type="expression" dxfId="2291" priority="2293" stopIfTrue="1">
      <formula>O$21=100%</formula>
    </cfRule>
  </conditionalFormatting>
  <conditionalFormatting sqref="O17:O20">
    <cfRule type="cellIs" dxfId="2290" priority="2291" stopIfTrue="1" operator="greaterThan">
      <formula>0.75</formula>
    </cfRule>
    <cfRule type="expression" dxfId="2289" priority="2292" stopIfTrue="1">
      <formula>$D$12=0</formula>
    </cfRule>
  </conditionalFormatting>
  <conditionalFormatting sqref="O17:O20">
    <cfRule type="expression" dxfId="2288" priority="2290" stopIfTrue="1">
      <formula>$D$4="Enfants 4-10 ans"</formula>
    </cfRule>
  </conditionalFormatting>
  <conditionalFormatting sqref="O17:O20">
    <cfRule type="expression" dxfId="2287" priority="2289" stopIfTrue="1">
      <formula>O$21=100%</formula>
    </cfRule>
  </conditionalFormatting>
  <conditionalFormatting sqref="O17:O20">
    <cfRule type="cellIs" dxfId="2286" priority="2287" stopIfTrue="1" operator="greaterThan">
      <formula>0.75</formula>
    </cfRule>
    <cfRule type="expression" dxfId="2285" priority="2288" stopIfTrue="1">
      <formula>$D$12=0</formula>
    </cfRule>
  </conditionalFormatting>
  <conditionalFormatting sqref="O17:O20">
    <cfRule type="expression" dxfId="2284" priority="2286" stopIfTrue="1">
      <formula>$D$4="Enfants 4-10 ans"</formula>
    </cfRule>
  </conditionalFormatting>
  <conditionalFormatting sqref="O17:O20">
    <cfRule type="expression" dxfId="2283" priority="2285">
      <formula>O$21=100%</formula>
    </cfRule>
  </conditionalFormatting>
  <conditionalFormatting sqref="O17:O20">
    <cfRule type="cellIs" dxfId="2282" priority="2284" stopIfTrue="1" operator="greaterThan">
      <formula>0.75</formula>
    </cfRule>
  </conditionalFormatting>
  <conditionalFormatting sqref="O17:O20">
    <cfRule type="expression" dxfId="2281" priority="2283" stopIfTrue="1">
      <formula>O$21=100%</formula>
    </cfRule>
  </conditionalFormatting>
  <conditionalFormatting sqref="O17:O20">
    <cfRule type="cellIs" dxfId="2280" priority="2281" stopIfTrue="1" operator="greaterThan">
      <formula>0.75</formula>
    </cfRule>
    <cfRule type="expression" dxfId="2279" priority="2282" stopIfTrue="1">
      <formula>$D$12=0</formula>
    </cfRule>
  </conditionalFormatting>
  <conditionalFormatting sqref="O17:O20">
    <cfRule type="expression" dxfId="2278" priority="2280" stopIfTrue="1">
      <formula>$D$4="Enfants 4-10 ans"</formula>
    </cfRule>
  </conditionalFormatting>
  <conditionalFormatting sqref="O17:O20">
    <cfRule type="expression" dxfId="2277" priority="2279" stopIfTrue="1">
      <formula>O$21=100%</formula>
    </cfRule>
  </conditionalFormatting>
  <conditionalFormatting sqref="O17:O20">
    <cfRule type="cellIs" dxfId="2276" priority="2277" stopIfTrue="1" operator="greaterThan">
      <formula>0.75</formula>
    </cfRule>
    <cfRule type="expression" dxfId="2275" priority="2278" stopIfTrue="1">
      <formula>$D$12=0</formula>
    </cfRule>
  </conditionalFormatting>
  <conditionalFormatting sqref="O17:O20">
    <cfRule type="expression" dxfId="2274" priority="2276" stopIfTrue="1">
      <formula>$D$4="Enfants 4-10 ans"</formula>
    </cfRule>
  </conditionalFormatting>
  <conditionalFormatting sqref="O17:O20">
    <cfRule type="expression" dxfId="2273" priority="2275" stopIfTrue="1">
      <formula>O$21=100%</formula>
    </cfRule>
  </conditionalFormatting>
  <conditionalFormatting sqref="O17:O20">
    <cfRule type="cellIs" dxfId="2272" priority="2273" stopIfTrue="1" operator="greaterThan">
      <formula>0.75</formula>
    </cfRule>
    <cfRule type="expression" dxfId="2271" priority="2274" stopIfTrue="1">
      <formula>$D$12=0</formula>
    </cfRule>
  </conditionalFormatting>
  <conditionalFormatting sqref="O17:O20">
    <cfRule type="expression" dxfId="2270" priority="2272" stopIfTrue="1">
      <formula>$D$4="Enfants 4-10 ans"</formula>
    </cfRule>
  </conditionalFormatting>
  <conditionalFormatting sqref="O17:O20">
    <cfRule type="expression" dxfId="2269" priority="2271">
      <formula>O$21=100%</formula>
    </cfRule>
  </conditionalFormatting>
  <conditionalFormatting sqref="O17:O20">
    <cfRule type="cellIs" dxfId="2268" priority="2270" stopIfTrue="1" operator="greaterThan">
      <formula>0.75</formula>
    </cfRule>
  </conditionalFormatting>
  <conditionalFormatting sqref="O17:O20">
    <cfRule type="expression" dxfId="2267" priority="2269" stopIfTrue="1">
      <formula>O$21=100%</formula>
    </cfRule>
  </conditionalFormatting>
  <conditionalFormatting sqref="O17:O20">
    <cfRule type="cellIs" dxfId="2266" priority="2267" stopIfTrue="1" operator="greaterThan">
      <formula>0.75</formula>
    </cfRule>
    <cfRule type="expression" dxfId="2265" priority="2268" stopIfTrue="1">
      <formula>$D$12=0</formula>
    </cfRule>
  </conditionalFormatting>
  <conditionalFormatting sqref="O17:O20">
    <cfRule type="expression" dxfId="2264" priority="2266" stopIfTrue="1">
      <formula>$D$4="Enfants 4-10 ans"</formula>
    </cfRule>
  </conditionalFormatting>
  <conditionalFormatting sqref="O17:O20">
    <cfRule type="expression" dxfId="2263" priority="2265" stopIfTrue="1">
      <formula>O$21=100%</formula>
    </cfRule>
  </conditionalFormatting>
  <conditionalFormatting sqref="O17:O20">
    <cfRule type="cellIs" dxfId="2262" priority="2263" stopIfTrue="1" operator="greaterThan">
      <formula>0.75</formula>
    </cfRule>
    <cfRule type="expression" dxfId="2261" priority="2264" stopIfTrue="1">
      <formula>$D$12=0</formula>
    </cfRule>
  </conditionalFormatting>
  <conditionalFormatting sqref="O17:O20">
    <cfRule type="expression" dxfId="2260" priority="2262" stopIfTrue="1">
      <formula>$D$4="Enfants 4-10 ans"</formula>
    </cfRule>
  </conditionalFormatting>
  <conditionalFormatting sqref="O17:O20">
    <cfRule type="expression" dxfId="2259" priority="2261" stopIfTrue="1">
      <formula>O$21=100%</formula>
    </cfRule>
  </conditionalFormatting>
  <conditionalFormatting sqref="O17:O20">
    <cfRule type="cellIs" dxfId="2258" priority="2259" stopIfTrue="1" operator="greaterThan">
      <formula>0.75</formula>
    </cfRule>
    <cfRule type="expression" dxfId="2257" priority="2260" stopIfTrue="1">
      <formula>$D$12=0</formula>
    </cfRule>
  </conditionalFormatting>
  <conditionalFormatting sqref="O17:O20">
    <cfRule type="expression" dxfId="2256" priority="2258" stopIfTrue="1">
      <formula>$D$4="Enfants 4-10 ans"</formula>
    </cfRule>
  </conditionalFormatting>
  <conditionalFormatting sqref="O17:O20">
    <cfRule type="expression" dxfId="2255" priority="2257">
      <formula>O$21=100%</formula>
    </cfRule>
  </conditionalFormatting>
  <conditionalFormatting sqref="O17:O20">
    <cfRule type="cellIs" dxfId="2254" priority="2256" stopIfTrue="1" operator="greaterThan">
      <formula>0.75</formula>
    </cfRule>
  </conditionalFormatting>
  <conditionalFormatting sqref="O17:O20">
    <cfRule type="expression" dxfId="2253" priority="2255" stopIfTrue="1">
      <formula>O$21=100%</formula>
    </cfRule>
  </conditionalFormatting>
  <conditionalFormatting sqref="O17:O20">
    <cfRule type="cellIs" dxfId="2252" priority="2253" stopIfTrue="1" operator="greaterThan">
      <formula>0.75</formula>
    </cfRule>
    <cfRule type="expression" dxfId="2251" priority="2254" stopIfTrue="1">
      <formula>$D$12=0</formula>
    </cfRule>
  </conditionalFormatting>
  <conditionalFormatting sqref="O17:O20">
    <cfRule type="expression" dxfId="2250" priority="2252" stopIfTrue="1">
      <formula>$D$4="Enfants 4-10 ans"</formula>
    </cfRule>
  </conditionalFormatting>
  <conditionalFormatting sqref="O17:O20">
    <cfRule type="expression" dxfId="2249" priority="2251" stopIfTrue="1">
      <formula>O$21=100%</formula>
    </cfRule>
  </conditionalFormatting>
  <conditionalFormatting sqref="O17:O20">
    <cfRule type="cellIs" dxfId="2248" priority="2249" stopIfTrue="1" operator="greaterThan">
      <formula>0.75</formula>
    </cfRule>
    <cfRule type="expression" dxfId="2247" priority="2250" stopIfTrue="1">
      <formula>$D$12=0</formula>
    </cfRule>
  </conditionalFormatting>
  <conditionalFormatting sqref="O17:O20">
    <cfRule type="expression" dxfId="2246" priority="2248" stopIfTrue="1">
      <formula>$D$4="Enfants 4-10 ans"</formula>
    </cfRule>
  </conditionalFormatting>
  <conditionalFormatting sqref="G19:G20">
    <cfRule type="cellIs" dxfId="2245" priority="2246" stopIfTrue="1" operator="greaterThan">
      <formula>0</formula>
    </cfRule>
    <cfRule type="expression" dxfId="2244" priority="2247">
      <formula>G$21=100%</formula>
    </cfRule>
  </conditionalFormatting>
  <conditionalFormatting sqref="G19:G20">
    <cfRule type="cellIs" dxfId="2243" priority="2245" stopIfTrue="1" operator="greaterThan">
      <formula>0.75</formula>
    </cfRule>
  </conditionalFormatting>
  <conditionalFormatting sqref="G19:G20">
    <cfRule type="cellIs" dxfId="2242" priority="2243" stopIfTrue="1" operator="greaterThan">
      <formula>0</formula>
    </cfRule>
    <cfRule type="expression" dxfId="2241" priority="2244" stopIfTrue="1">
      <formula>G$21=100%</formula>
    </cfRule>
  </conditionalFormatting>
  <conditionalFormatting sqref="G19:G20">
    <cfRule type="cellIs" dxfId="2240" priority="2241" stopIfTrue="1" operator="greaterThan">
      <formula>0.75</formula>
    </cfRule>
    <cfRule type="expression" dxfId="2239" priority="2242" stopIfTrue="1">
      <formula>$D$12=0</formula>
    </cfRule>
  </conditionalFormatting>
  <conditionalFormatting sqref="G19:G20">
    <cfRule type="expression" dxfId="2238" priority="2240" stopIfTrue="1">
      <formula>$D$4="Enfants 4-10 ans"</formula>
    </cfRule>
  </conditionalFormatting>
  <conditionalFormatting sqref="G19:G20">
    <cfRule type="expression" dxfId="2237" priority="2239" stopIfTrue="1">
      <formula>G$21=100%</formula>
    </cfRule>
  </conditionalFormatting>
  <conditionalFormatting sqref="G19:G20">
    <cfRule type="cellIs" dxfId="2236" priority="2237" stopIfTrue="1" operator="greaterThan">
      <formula>0.75</formula>
    </cfRule>
    <cfRule type="expression" dxfId="2235" priority="2238" stopIfTrue="1">
      <formula>$D$12=0</formula>
    </cfRule>
  </conditionalFormatting>
  <conditionalFormatting sqref="G19:G20">
    <cfRule type="expression" dxfId="2234" priority="2236" stopIfTrue="1">
      <formula>$D$4="Enfants 4-10 ans"</formula>
    </cfRule>
  </conditionalFormatting>
  <conditionalFormatting sqref="G19:G20">
    <cfRule type="expression" dxfId="2233" priority="2235">
      <formula>G$21=100%</formula>
    </cfRule>
  </conditionalFormatting>
  <conditionalFormatting sqref="G19:G20">
    <cfRule type="cellIs" dxfId="2232" priority="2234" stopIfTrue="1" operator="greaterThan">
      <formula>0.75</formula>
    </cfRule>
  </conditionalFormatting>
  <conditionalFormatting sqref="G19:G20">
    <cfRule type="expression" dxfId="2231" priority="2233" stopIfTrue="1">
      <formula>G$21=100%</formula>
    </cfRule>
  </conditionalFormatting>
  <conditionalFormatting sqref="G19:G20">
    <cfRule type="cellIs" dxfId="2230" priority="2231" stopIfTrue="1" operator="greaterThan">
      <formula>0.75</formula>
    </cfRule>
    <cfRule type="expression" dxfId="2229" priority="2232" stopIfTrue="1">
      <formula>$D$12=0</formula>
    </cfRule>
  </conditionalFormatting>
  <conditionalFormatting sqref="G19:G20">
    <cfRule type="expression" dxfId="2228" priority="2230" stopIfTrue="1">
      <formula>$D$4="Enfants 4-10 ans"</formula>
    </cfRule>
  </conditionalFormatting>
  <conditionalFormatting sqref="G19:G20">
    <cfRule type="expression" dxfId="2227" priority="2229" stopIfTrue="1">
      <formula>G$21=100%</formula>
    </cfRule>
  </conditionalFormatting>
  <conditionalFormatting sqref="G19:G20">
    <cfRule type="cellIs" dxfId="2226" priority="2227" stopIfTrue="1" operator="greaterThan">
      <formula>0.75</formula>
    </cfRule>
    <cfRule type="expression" dxfId="2225" priority="2228" stopIfTrue="1">
      <formula>$D$12=0</formula>
    </cfRule>
  </conditionalFormatting>
  <conditionalFormatting sqref="G19:G20">
    <cfRule type="expression" dxfId="2224" priority="2226" stopIfTrue="1">
      <formula>$D$4="Enfants 4-10 ans"</formula>
    </cfRule>
  </conditionalFormatting>
  <conditionalFormatting sqref="G19:G20">
    <cfRule type="expression" dxfId="2223" priority="2225" stopIfTrue="1">
      <formula>G$21=100%</formula>
    </cfRule>
  </conditionalFormatting>
  <conditionalFormatting sqref="G19:G20">
    <cfRule type="cellIs" dxfId="2222" priority="2223" stopIfTrue="1" operator="greaterThan">
      <formula>0.75</formula>
    </cfRule>
    <cfRule type="expression" dxfId="2221" priority="2224" stopIfTrue="1">
      <formula>$D$12=0</formula>
    </cfRule>
  </conditionalFormatting>
  <conditionalFormatting sqref="G19:G20">
    <cfRule type="expression" dxfId="2220" priority="2222" stopIfTrue="1">
      <formula>$D$4="Enfants 4-10 ans"</formula>
    </cfRule>
  </conditionalFormatting>
  <conditionalFormatting sqref="G19:G20">
    <cfRule type="expression" dxfId="2219" priority="2221">
      <formula>G$21=100%</formula>
    </cfRule>
  </conditionalFormatting>
  <conditionalFormatting sqref="G19:G20">
    <cfRule type="cellIs" dxfId="2218" priority="2220" stopIfTrue="1" operator="greaterThan">
      <formula>0.75</formula>
    </cfRule>
  </conditionalFormatting>
  <conditionalFormatting sqref="G19:G20">
    <cfRule type="expression" dxfId="2217" priority="2219" stopIfTrue="1">
      <formula>G$21=100%</formula>
    </cfRule>
  </conditionalFormatting>
  <conditionalFormatting sqref="G19:G20">
    <cfRule type="cellIs" dxfId="2216" priority="2217" stopIfTrue="1" operator="greaterThan">
      <formula>0.75</formula>
    </cfRule>
    <cfRule type="expression" dxfId="2215" priority="2218" stopIfTrue="1">
      <formula>$D$12=0</formula>
    </cfRule>
  </conditionalFormatting>
  <conditionalFormatting sqref="G19:G20">
    <cfRule type="expression" dxfId="2214" priority="2216" stopIfTrue="1">
      <formula>$D$4="Enfants 4-10 ans"</formula>
    </cfRule>
  </conditionalFormatting>
  <conditionalFormatting sqref="G19:G20">
    <cfRule type="expression" dxfId="2213" priority="2215" stopIfTrue="1">
      <formula>G$21=100%</formula>
    </cfRule>
  </conditionalFormatting>
  <conditionalFormatting sqref="G19:G20">
    <cfRule type="cellIs" dxfId="2212" priority="2213" stopIfTrue="1" operator="greaterThan">
      <formula>0.75</formula>
    </cfRule>
    <cfRule type="expression" dxfId="2211" priority="2214" stopIfTrue="1">
      <formula>$D$12=0</formula>
    </cfRule>
  </conditionalFormatting>
  <conditionalFormatting sqref="G19:G20">
    <cfRule type="expression" dxfId="2210" priority="2212" stopIfTrue="1">
      <formula>$D$4="Enfants 4-10 ans"</formula>
    </cfRule>
  </conditionalFormatting>
  <conditionalFormatting sqref="G19:G20">
    <cfRule type="expression" dxfId="2209" priority="2211" stopIfTrue="1">
      <formula>G$21=100%</formula>
    </cfRule>
  </conditionalFormatting>
  <conditionalFormatting sqref="G19:G20">
    <cfRule type="cellIs" dxfId="2208" priority="2209" stopIfTrue="1" operator="greaterThan">
      <formula>0.75</formula>
    </cfRule>
    <cfRule type="expression" dxfId="2207" priority="2210" stopIfTrue="1">
      <formula>$D$12=0</formula>
    </cfRule>
  </conditionalFormatting>
  <conditionalFormatting sqref="G19:G20">
    <cfRule type="expression" dxfId="2206" priority="2208" stopIfTrue="1">
      <formula>$D$4="Enfants 4-10 ans"</formula>
    </cfRule>
  </conditionalFormatting>
  <conditionalFormatting sqref="G19:G20">
    <cfRule type="expression" dxfId="2205" priority="2207">
      <formula>G$21=100%</formula>
    </cfRule>
  </conditionalFormatting>
  <conditionalFormatting sqref="G19:G20">
    <cfRule type="cellIs" dxfId="2204" priority="2206" stopIfTrue="1" operator="greaterThan">
      <formula>0.75</formula>
    </cfRule>
  </conditionalFormatting>
  <conditionalFormatting sqref="G19:G20">
    <cfRule type="expression" dxfId="2203" priority="2205" stopIfTrue="1">
      <formula>G$21=100%</formula>
    </cfRule>
  </conditionalFormatting>
  <conditionalFormatting sqref="G19:G20">
    <cfRule type="cellIs" dxfId="2202" priority="2203" stopIfTrue="1" operator="greaterThan">
      <formula>0.75</formula>
    </cfRule>
    <cfRule type="expression" dxfId="2201" priority="2204" stopIfTrue="1">
      <formula>$D$12=0</formula>
    </cfRule>
  </conditionalFormatting>
  <conditionalFormatting sqref="G19:G20">
    <cfRule type="expression" dxfId="2200" priority="2202" stopIfTrue="1">
      <formula>$D$4="Enfants 4-10 ans"</formula>
    </cfRule>
  </conditionalFormatting>
  <conditionalFormatting sqref="G19:G20">
    <cfRule type="expression" dxfId="2199" priority="2201" stopIfTrue="1">
      <formula>G$21=100%</formula>
    </cfRule>
  </conditionalFormatting>
  <conditionalFormatting sqref="G19:G20">
    <cfRule type="cellIs" dxfId="2198" priority="2199" stopIfTrue="1" operator="greaterThan">
      <formula>0.75</formula>
    </cfRule>
    <cfRule type="expression" dxfId="2197" priority="2200" stopIfTrue="1">
      <formula>$D$12=0</formula>
    </cfRule>
  </conditionalFormatting>
  <conditionalFormatting sqref="G19:G20">
    <cfRule type="expression" dxfId="2196" priority="2198" stopIfTrue="1">
      <formula>$D$4="Enfants 4-10 ans"</formula>
    </cfRule>
  </conditionalFormatting>
  <conditionalFormatting sqref="G19:G20">
    <cfRule type="expression" dxfId="2195" priority="2197" stopIfTrue="1">
      <formula>G$21=100%</formula>
    </cfRule>
  </conditionalFormatting>
  <conditionalFormatting sqref="G19:G20">
    <cfRule type="cellIs" dxfId="2194" priority="2195" stopIfTrue="1" operator="greaterThan">
      <formula>0.75</formula>
    </cfRule>
    <cfRule type="expression" dxfId="2193" priority="2196" stopIfTrue="1">
      <formula>$D$12=0</formula>
    </cfRule>
  </conditionalFormatting>
  <conditionalFormatting sqref="G19:G20">
    <cfRule type="expression" dxfId="2192" priority="2194" stopIfTrue="1">
      <formula>$D$4="Enfants 4-10 ans"</formula>
    </cfRule>
  </conditionalFormatting>
  <conditionalFormatting sqref="G19:G20">
    <cfRule type="expression" dxfId="2191" priority="2193">
      <formula>G$21=100%</formula>
    </cfRule>
  </conditionalFormatting>
  <conditionalFormatting sqref="G19:G20">
    <cfRule type="cellIs" dxfId="2190" priority="2192" stopIfTrue="1" operator="greaterThan">
      <formula>0.75</formula>
    </cfRule>
  </conditionalFormatting>
  <conditionalFormatting sqref="G19:G20">
    <cfRule type="expression" dxfId="2189" priority="2191" stopIfTrue="1">
      <formula>G$21=100%</formula>
    </cfRule>
  </conditionalFormatting>
  <conditionalFormatting sqref="G19:G20">
    <cfRule type="cellIs" dxfId="2188" priority="2189" stopIfTrue="1" operator="greaterThan">
      <formula>0.75</formula>
    </cfRule>
    <cfRule type="expression" dxfId="2187" priority="2190" stopIfTrue="1">
      <formula>$D$12=0</formula>
    </cfRule>
  </conditionalFormatting>
  <conditionalFormatting sqref="G19:G20">
    <cfRule type="expression" dxfId="2186" priority="2188" stopIfTrue="1">
      <formula>$D$4="Enfants 4-10 ans"</formula>
    </cfRule>
  </conditionalFormatting>
  <conditionalFormatting sqref="G19:G20">
    <cfRule type="expression" dxfId="2185" priority="2187" stopIfTrue="1">
      <formula>G$21=100%</formula>
    </cfRule>
  </conditionalFormatting>
  <conditionalFormatting sqref="G19:G20">
    <cfRule type="cellIs" dxfId="2184" priority="2185" stopIfTrue="1" operator="greaterThan">
      <formula>0.75</formula>
    </cfRule>
    <cfRule type="expression" dxfId="2183" priority="2186" stopIfTrue="1">
      <formula>$D$12=0</formula>
    </cfRule>
  </conditionalFormatting>
  <conditionalFormatting sqref="G19:G20">
    <cfRule type="expression" dxfId="2182" priority="2184" stopIfTrue="1">
      <formula>$D$4="Enfants 4-10 ans"</formula>
    </cfRule>
  </conditionalFormatting>
  <conditionalFormatting sqref="G19:G20">
    <cfRule type="cellIs" dxfId="2181" priority="2182" stopIfTrue="1" operator="greaterThan">
      <formula>0</formula>
    </cfRule>
    <cfRule type="expression" dxfId="2180" priority="2183">
      <formula>G$21=100%</formula>
    </cfRule>
  </conditionalFormatting>
  <conditionalFormatting sqref="G19:G20">
    <cfRule type="cellIs" dxfId="2179" priority="2179" stopIfTrue="1" operator="greaterThan">
      <formula>0.75</formula>
    </cfRule>
    <cfRule type="expression" dxfId="2178" priority="2180" stopIfTrue="1">
      <formula>AND(G$21&lt;&gt;100%,G$21&lt;&gt;0%)</formula>
    </cfRule>
  </conditionalFormatting>
  <conditionalFormatting sqref="G19:G20">
    <cfRule type="expression" dxfId="2177" priority="2178" stopIfTrue="1">
      <formula>$D$4="Enfants 4-10 ans"</formula>
    </cfRule>
    <cfRule type="expression" dxfId="2176" priority="2181" stopIfTrue="1">
      <formula>$D$12&lt;=1</formula>
    </cfRule>
  </conditionalFormatting>
  <conditionalFormatting sqref="G19:G20">
    <cfRule type="cellIs" dxfId="2175" priority="2176" stopIfTrue="1" operator="greaterThan">
      <formula>0</formula>
    </cfRule>
    <cfRule type="expression" dxfId="2174" priority="2177">
      <formula>G$21=100%</formula>
    </cfRule>
  </conditionalFormatting>
  <conditionalFormatting sqref="G19:G20">
    <cfRule type="cellIs" dxfId="2173" priority="2175" stopIfTrue="1" operator="greaterThan">
      <formula>0.75</formula>
    </cfRule>
  </conditionalFormatting>
  <conditionalFormatting sqref="G19:G20">
    <cfRule type="cellIs" dxfId="2172" priority="2173" stopIfTrue="1" operator="greaterThan">
      <formula>0</formula>
    </cfRule>
    <cfRule type="expression" dxfId="2171" priority="2174">
      <formula>G$21=100%</formula>
    </cfRule>
  </conditionalFormatting>
  <conditionalFormatting sqref="G19:G20">
    <cfRule type="cellIs" dxfId="2170" priority="2172" stopIfTrue="1" operator="greaterThan">
      <formula>0.75</formula>
    </cfRule>
  </conditionalFormatting>
  <conditionalFormatting sqref="G19:G20">
    <cfRule type="cellIs" dxfId="2169" priority="2170" stopIfTrue="1" operator="greaterThan">
      <formula>0</formula>
    </cfRule>
    <cfRule type="expression" dxfId="2168" priority="2171" stopIfTrue="1">
      <formula>G$21=100%</formula>
    </cfRule>
  </conditionalFormatting>
  <conditionalFormatting sqref="G19:G20">
    <cfRule type="cellIs" dxfId="2167" priority="2168" stopIfTrue="1" operator="greaterThan">
      <formula>0.75</formula>
    </cfRule>
    <cfRule type="expression" dxfId="2166" priority="2169" stopIfTrue="1">
      <formula>$D$12=0</formula>
    </cfRule>
  </conditionalFormatting>
  <conditionalFormatting sqref="G19:G20">
    <cfRule type="expression" dxfId="2165" priority="2167" stopIfTrue="1">
      <formula>$D$4="Enfants 4-10 ans"</formula>
    </cfRule>
  </conditionalFormatting>
  <conditionalFormatting sqref="G19:G20">
    <cfRule type="expression" dxfId="2164" priority="2166" stopIfTrue="1">
      <formula>G$21=100%</formula>
    </cfRule>
  </conditionalFormatting>
  <conditionalFormatting sqref="G19:G20">
    <cfRule type="cellIs" dxfId="2163" priority="2164" stopIfTrue="1" operator="greaterThan">
      <formula>0.75</formula>
    </cfRule>
    <cfRule type="expression" dxfId="2162" priority="2165" stopIfTrue="1">
      <formula>$D$12=0</formula>
    </cfRule>
  </conditionalFormatting>
  <conditionalFormatting sqref="G19:G20">
    <cfRule type="expression" dxfId="2161" priority="2163" stopIfTrue="1">
      <formula>$D$4="Enfants 4-10 ans"</formula>
    </cfRule>
  </conditionalFormatting>
  <conditionalFormatting sqref="G19:G20">
    <cfRule type="expression" dxfId="2160" priority="2162">
      <formula>G$21=100%</formula>
    </cfRule>
  </conditionalFormatting>
  <conditionalFormatting sqref="G19:G20">
    <cfRule type="cellIs" dxfId="2159" priority="2161" stopIfTrue="1" operator="greaterThan">
      <formula>0.75</formula>
    </cfRule>
  </conditionalFormatting>
  <conditionalFormatting sqref="G19:G20">
    <cfRule type="expression" dxfId="2158" priority="2160" stopIfTrue="1">
      <formula>G$21=100%</formula>
    </cfRule>
  </conditionalFormatting>
  <conditionalFormatting sqref="G19:G20">
    <cfRule type="cellIs" dxfId="2157" priority="2158" stopIfTrue="1" operator="greaterThan">
      <formula>0.75</formula>
    </cfRule>
    <cfRule type="expression" dxfId="2156" priority="2159" stopIfTrue="1">
      <formula>$D$12=0</formula>
    </cfRule>
  </conditionalFormatting>
  <conditionalFormatting sqref="G19:G20">
    <cfRule type="expression" dxfId="2155" priority="2157" stopIfTrue="1">
      <formula>$D$4="Enfants 4-10 ans"</formula>
    </cfRule>
  </conditionalFormatting>
  <conditionalFormatting sqref="G19:G20">
    <cfRule type="expression" dxfId="2154" priority="2156" stopIfTrue="1">
      <formula>G$21=100%</formula>
    </cfRule>
  </conditionalFormatting>
  <conditionalFormatting sqref="G19:G20">
    <cfRule type="cellIs" dxfId="2153" priority="2154" stopIfTrue="1" operator="greaterThan">
      <formula>0.75</formula>
    </cfRule>
    <cfRule type="expression" dxfId="2152" priority="2155" stopIfTrue="1">
      <formula>$D$12=0</formula>
    </cfRule>
  </conditionalFormatting>
  <conditionalFormatting sqref="G19:G20">
    <cfRule type="expression" dxfId="2151" priority="2153" stopIfTrue="1">
      <formula>$D$4="Enfants 4-10 ans"</formula>
    </cfRule>
  </conditionalFormatting>
  <conditionalFormatting sqref="G19:G20">
    <cfRule type="expression" dxfId="2150" priority="2152" stopIfTrue="1">
      <formula>G$21=100%</formula>
    </cfRule>
  </conditionalFormatting>
  <conditionalFormatting sqref="G19:G20">
    <cfRule type="cellIs" dxfId="2149" priority="2150" stopIfTrue="1" operator="greaterThan">
      <formula>0.75</formula>
    </cfRule>
    <cfRule type="expression" dxfId="2148" priority="2151" stopIfTrue="1">
      <formula>$D$12=0</formula>
    </cfRule>
  </conditionalFormatting>
  <conditionalFormatting sqref="G19:G20">
    <cfRule type="expression" dxfId="2147" priority="2149" stopIfTrue="1">
      <formula>$D$4="Enfants 4-10 ans"</formula>
    </cfRule>
  </conditionalFormatting>
  <conditionalFormatting sqref="G19:G20">
    <cfRule type="expression" dxfId="2146" priority="2148">
      <formula>G$21=100%</formula>
    </cfRule>
  </conditionalFormatting>
  <conditionalFormatting sqref="G19:G20">
    <cfRule type="cellIs" dxfId="2145" priority="2147" stopIfTrue="1" operator="greaterThan">
      <formula>0.75</formula>
    </cfRule>
  </conditionalFormatting>
  <conditionalFormatting sqref="G19:G20">
    <cfRule type="expression" dxfId="2144" priority="2146" stopIfTrue="1">
      <formula>G$21=100%</formula>
    </cfRule>
  </conditionalFormatting>
  <conditionalFormatting sqref="G19:G20">
    <cfRule type="cellIs" dxfId="2143" priority="2144" stopIfTrue="1" operator="greaterThan">
      <formula>0.75</formula>
    </cfRule>
    <cfRule type="expression" dxfId="2142" priority="2145" stopIfTrue="1">
      <formula>$D$12=0</formula>
    </cfRule>
  </conditionalFormatting>
  <conditionalFormatting sqref="G19:G20">
    <cfRule type="expression" dxfId="2141" priority="2143" stopIfTrue="1">
      <formula>$D$4="Enfants 4-10 ans"</formula>
    </cfRule>
  </conditionalFormatting>
  <conditionalFormatting sqref="G19:G20">
    <cfRule type="expression" dxfId="2140" priority="2142" stopIfTrue="1">
      <formula>G$21=100%</formula>
    </cfRule>
  </conditionalFormatting>
  <conditionalFormatting sqref="G19:G20">
    <cfRule type="cellIs" dxfId="2139" priority="2140" stopIfTrue="1" operator="greaterThan">
      <formula>0.75</formula>
    </cfRule>
    <cfRule type="expression" dxfId="2138" priority="2141" stopIfTrue="1">
      <formula>$D$12=0</formula>
    </cfRule>
  </conditionalFormatting>
  <conditionalFormatting sqref="G19:G20">
    <cfRule type="expression" dxfId="2137" priority="2139" stopIfTrue="1">
      <formula>$D$4="Enfants 4-10 ans"</formula>
    </cfRule>
  </conditionalFormatting>
  <conditionalFormatting sqref="G19:G20">
    <cfRule type="cellIs" dxfId="2136" priority="2137" stopIfTrue="1" operator="greaterThan">
      <formula>0</formula>
    </cfRule>
    <cfRule type="expression" dxfId="2135" priority="2138">
      <formula>G$21=100%</formula>
    </cfRule>
  </conditionalFormatting>
  <conditionalFormatting sqref="G19:G20">
    <cfRule type="cellIs" dxfId="2134" priority="2136" stopIfTrue="1" operator="greaterThan">
      <formula>0.75</formula>
    </cfRule>
  </conditionalFormatting>
  <conditionalFormatting sqref="G19:G20">
    <cfRule type="cellIs" dxfId="2133" priority="2134" stopIfTrue="1" operator="greaterThan">
      <formula>0</formula>
    </cfRule>
    <cfRule type="expression" dxfId="2132" priority="2135" stopIfTrue="1">
      <formula>G$21=100%</formula>
    </cfRule>
  </conditionalFormatting>
  <conditionalFormatting sqref="G19:G20">
    <cfRule type="cellIs" dxfId="2131" priority="2132" stopIfTrue="1" operator="greaterThan">
      <formula>0.75</formula>
    </cfRule>
    <cfRule type="expression" dxfId="2130" priority="2133" stopIfTrue="1">
      <formula>$D$12=0</formula>
    </cfRule>
  </conditionalFormatting>
  <conditionalFormatting sqref="G19:G20">
    <cfRule type="expression" dxfId="2129" priority="2131" stopIfTrue="1">
      <formula>$D$4="Enfants 4-10 ans"</formula>
    </cfRule>
  </conditionalFormatting>
  <conditionalFormatting sqref="G19:G20">
    <cfRule type="expression" dxfId="2128" priority="2130" stopIfTrue="1">
      <formula>G$21=100%</formula>
    </cfRule>
  </conditionalFormatting>
  <conditionalFormatting sqref="G19:G20">
    <cfRule type="cellIs" dxfId="2127" priority="2128" stopIfTrue="1" operator="greaterThan">
      <formula>0.75</formula>
    </cfRule>
    <cfRule type="expression" dxfId="2126" priority="2129" stopIfTrue="1">
      <formula>$D$12=0</formula>
    </cfRule>
  </conditionalFormatting>
  <conditionalFormatting sqref="G19:G20">
    <cfRule type="expression" dxfId="2125" priority="2127" stopIfTrue="1">
      <formula>$D$4="Enfants 4-10 ans"</formula>
    </cfRule>
  </conditionalFormatting>
  <conditionalFormatting sqref="G19:G20">
    <cfRule type="expression" dxfId="2124" priority="2126">
      <formula>G$21=100%</formula>
    </cfRule>
  </conditionalFormatting>
  <conditionalFormatting sqref="G19:G20">
    <cfRule type="cellIs" dxfId="2123" priority="2125" stopIfTrue="1" operator="greaterThan">
      <formula>0.75</formula>
    </cfRule>
  </conditionalFormatting>
  <conditionalFormatting sqref="G19:G20">
    <cfRule type="expression" dxfId="2122" priority="2124" stopIfTrue="1">
      <formula>G$21=100%</formula>
    </cfRule>
  </conditionalFormatting>
  <conditionalFormatting sqref="G19:G20">
    <cfRule type="cellIs" dxfId="2121" priority="2122" stopIfTrue="1" operator="greaterThan">
      <formula>0.75</formula>
    </cfRule>
    <cfRule type="expression" dxfId="2120" priority="2123" stopIfTrue="1">
      <formula>$D$12=0</formula>
    </cfRule>
  </conditionalFormatting>
  <conditionalFormatting sqref="G19:G20">
    <cfRule type="expression" dxfId="2119" priority="2121" stopIfTrue="1">
      <formula>$D$4="Enfants 4-10 ans"</formula>
    </cfRule>
  </conditionalFormatting>
  <conditionalFormatting sqref="G19:G20">
    <cfRule type="expression" dxfId="2118" priority="2120" stopIfTrue="1">
      <formula>G$21=100%</formula>
    </cfRule>
  </conditionalFormatting>
  <conditionalFormatting sqref="G19:G20">
    <cfRule type="cellIs" dxfId="2117" priority="2118" stopIfTrue="1" operator="greaterThan">
      <formula>0.75</formula>
    </cfRule>
    <cfRule type="expression" dxfId="2116" priority="2119" stopIfTrue="1">
      <formula>$D$12=0</formula>
    </cfRule>
  </conditionalFormatting>
  <conditionalFormatting sqref="G19:G20">
    <cfRule type="expression" dxfId="2115" priority="2117" stopIfTrue="1">
      <formula>$D$4="Enfants 4-10 ans"</formula>
    </cfRule>
  </conditionalFormatting>
  <conditionalFormatting sqref="G19:G20">
    <cfRule type="expression" dxfId="2114" priority="2116" stopIfTrue="1">
      <formula>G$21=100%</formula>
    </cfRule>
  </conditionalFormatting>
  <conditionalFormatting sqref="G19:G20">
    <cfRule type="cellIs" dxfId="2113" priority="2114" stopIfTrue="1" operator="greaterThan">
      <formula>0.75</formula>
    </cfRule>
    <cfRule type="expression" dxfId="2112" priority="2115" stopIfTrue="1">
      <formula>$D$12=0</formula>
    </cfRule>
  </conditionalFormatting>
  <conditionalFormatting sqref="G19:G20">
    <cfRule type="expression" dxfId="2111" priority="2113" stopIfTrue="1">
      <formula>$D$4="Enfants 4-10 ans"</formula>
    </cfRule>
  </conditionalFormatting>
  <conditionalFormatting sqref="G19:G20">
    <cfRule type="expression" dxfId="2110" priority="2112">
      <formula>G$21=100%</formula>
    </cfRule>
  </conditionalFormatting>
  <conditionalFormatting sqref="G19:G20">
    <cfRule type="cellIs" dxfId="2109" priority="2111" stopIfTrue="1" operator="greaterThan">
      <formula>0.75</formula>
    </cfRule>
  </conditionalFormatting>
  <conditionalFormatting sqref="G19:G20">
    <cfRule type="expression" dxfId="2108" priority="2110" stopIfTrue="1">
      <formula>G$21=100%</formula>
    </cfRule>
  </conditionalFormatting>
  <conditionalFormatting sqref="G19:G20">
    <cfRule type="cellIs" dxfId="2107" priority="2108" stopIfTrue="1" operator="greaterThan">
      <formula>0.75</formula>
    </cfRule>
    <cfRule type="expression" dxfId="2106" priority="2109" stopIfTrue="1">
      <formula>$D$12=0</formula>
    </cfRule>
  </conditionalFormatting>
  <conditionalFormatting sqref="G19:G20">
    <cfRule type="expression" dxfId="2105" priority="2107" stopIfTrue="1">
      <formula>$D$4="Enfants 4-10 ans"</formula>
    </cfRule>
  </conditionalFormatting>
  <conditionalFormatting sqref="G19:G20">
    <cfRule type="expression" dxfId="2104" priority="2106" stopIfTrue="1">
      <formula>G$21=100%</formula>
    </cfRule>
  </conditionalFormatting>
  <conditionalFormatting sqref="G19:G20">
    <cfRule type="cellIs" dxfId="2103" priority="2104" stopIfTrue="1" operator="greaterThan">
      <formula>0.75</formula>
    </cfRule>
    <cfRule type="expression" dxfId="2102" priority="2105" stopIfTrue="1">
      <formula>$D$12=0</formula>
    </cfRule>
  </conditionalFormatting>
  <conditionalFormatting sqref="G19:G20">
    <cfRule type="expression" dxfId="2101" priority="2103" stopIfTrue="1">
      <formula>$D$4="Enfants 4-10 ans"</formula>
    </cfRule>
  </conditionalFormatting>
  <conditionalFormatting sqref="G19:G20">
    <cfRule type="expression" dxfId="2100" priority="2102" stopIfTrue="1">
      <formula>G$21=100%</formula>
    </cfRule>
  </conditionalFormatting>
  <conditionalFormatting sqref="G19:G20">
    <cfRule type="cellIs" dxfId="2099" priority="2100" stopIfTrue="1" operator="greaterThan">
      <formula>0.75</formula>
    </cfRule>
    <cfRule type="expression" dxfId="2098" priority="2101" stopIfTrue="1">
      <formula>$D$12=0</formula>
    </cfRule>
  </conditionalFormatting>
  <conditionalFormatting sqref="G19:G20">
    <cfRule type="expression" dxfId="2097" priority="2099" stopIfTrue="1">
      <formula>$D$4="Enfants 4-10 ans"</formula>
    </cfRule>
  </conditionalFormatting>
  <conditionalFormatting sqref="G19:G20">
    <cfRule type="expression" dxfId="2096" priority="2098">
      <formula>G$21=100%</formula>
    </cfRule>
  </conditionalFormatting>
  <conditionalFormatting sqref="G19:G20">
    <cfRule type="cellIs" dxfId="2095" priority="2097" stopIfTrue="1" operator="greaterThan">
      <formula>0.75</formula>
    </cfRule>
  </conditionalFormatting>
  <conditionalFormatting sqref="G19:G20">
    <cfRule type="expression" dxfId="2094" priority="2096" stopIfTrue="1">
      <formula>G$21=100%</formula>
    </cfRule>
  </conditionalFormatting>
  <conditionalFormatting sqref="G19:G20">
    <cfRule type="cellIs" dxfId="2093" priority="2094" stopIfTrue="1" operator="greaterThan">
      <formula>0.75</formula>
    </cfRule>
    <cfRule type="expression" dxfId="2092" priority="2095" stopIfTrue="1">
      <formula>$D$12=0</formula>
    </cfRule>
  </conditionalFormatting>
  <conditionalFormatting sqref="G19:G20">
    <cfRule type="expression" dxfId="2091" priority="2093" stopIfTrue="1">
      <formula>$D$4="Enfants 4-10 ans"</formula>
    </cfRule>
  </conditionalFormatting>
  <conditionalFormatting sqref="G19:G20">
    <cfRule type="expression" dxfId="2090" priority="2092" stopIfTrue="1">
      <formula>G$21=100%</formula>
    </cfRule>
  </conditionalFormatting>
  <conditionalFormatting sqref="G19:G20">
    <cfRule type="cellIs" dxfId="2089" priority="2090" stopIfTrue="1" operator="greaterThan">
      <formula>0.75</formula>
    </cfRule>
    <cfRule type="expression" dxfId="2088" priority="2091" stopIfTrue="1">
      <formula>$D$12=0</formula>
    </cfRule>
  </conditionalFormatting>
  <conditionalFormatting sqref="G19:G20">
    <cfRule type="expression" dxfId="2087" priority="2089" stopIfTrue="1">
      <formula>$D$4="Enfants 4-10 ans"</formula>
    </cfRule>
  </conditionalFormatting>
  <conditionalFormatting sqref="G19:G20">
    <cfRule type="expression" dxfId="2086" priority="2088" stopIfTrue="1">
      <formula>G$21=100%</formula>
    </cfRule>
  </conditionalFormatting>
  <conditionalFormatting sqref="G19:G20">
    <cfRule type="cellIs" dxfId="2085" priority="2086" stopIfTrue="1" operator="greaterThan">
      <formula>0.75</formula>
    </cfRule>
    <cfRule type="expression" dxfId="2084" priority="2087" stopIfTrue="1">
      <formula>$D$12=0</formula>
    </cfRule>
  </conditionalFormatting>
  <conditionalFormatting sqref="G19:G20">
    <cfRule type="expression" dxfId="2083" priority="2085" stopIfTrue="1">
      <formula>$D$4="Enfants 4-10 ans"</formula>
    </cfRule>
  </conditionalFormatting>
  <conditionalFormatting sqref="G19:G20">
    <cfRule type="expression" dxfId="2082" priority="2084">
      <formula>G$21=100%</formula>
    </cfRule>
  </conditionalFormatting>
  <conditionalFormatting sqref="G19:G20">
    <cfRule type="cellIs" dxfId="2081" priority="2083" stopIfTrue="1" operator="greaterThan">
      <formula>0.75</formula>
    </cfRule>
  </conditionalFormatting>
  <conditionalFormatting sqref="G19:G20">
    <cfRule type="expression" dxfId="2080" priority="2082" stopIfTrue="1">
      <formula>G$21=100%</formula>
    </cfRule>
  </conditionalFormatting>
  <conditionalFormatting sqref="G19:G20">
    <cfRule type="cellIs" dxfId="2079" priority="2080" stopIfTrue="1" operator="greaterThan">
      <formula>0.75</formula>
    </cfRule>
    <cfRule type="expression" dxfId="2078" priority="2081" stopIfTrue="1">
      <formula>$D$12=0</formula>
    </cfRule>
  </conditionalFormatting>
  <conditionalFormatting sqref="G19:G20">
    <cfRule type="expression" dxfId="2077" priority="2079" stopIfTrue="1">
      <formula>$D$4="Enfants 4-10 ans"</formula>
    </cfRule>
  </conditionalFormatting>
  <conditionalFormatting sqref="G19:G20">
    <cfRule type="expression" dxfId="2076" priority="2078" stopIfTrue="1">
      <formula>G$21=100%</formula>
    </cfRule>
  </conditionalFormatting>
  <conditionalFormatting sqref="G19:G20">
    <cfRule type="cellIs" dxfId="2075" priority="2076" stopIfTrue="1" operator="greaterThan">
      <formula>0.75</formula>
    </cfRule>
    <cfRule type="expression" dxfId="2074" priority="2077" stopIfTrue="1">
      <formula>$D$12=0</formula>
    </cfRule>
  </conditionalFormatting>
  <conditionalFormatting sqref="G19:G20">
    <cfRule type="expression" dxfId="2073" priority="2075" stopIfTrue="1">
      <formula>$D$4="Enfants 4-10 ans"</formula>
    </cfRule>
  </conditionalFormatting>
  <conditionalFormatting sqref="J19:J20">
    <cfRule type="cellIs" dxfId="2072" priority="2073" stopIfTrue="1" operator="greaterThan">
      <formula>0</formula>
    </cfRule>
    <cfRule type="expression" dxfId="2071" priority="2074" stopIfTrue="1">
      <formula>J$21=100%</formula>
    </cfRule>
  </conditionalFormatting>
  <conditionalFormatting sqref="J19:J20">
    <cfRule type="cellIs" dxfId="2070" priority="2071" stopIfTrue="1" operator="greaterThan">
      <formula>0.75</formula>
    </cfRule>
    <cfRule type="expression" dxfId="2069" priority="2072" stopIfTrue="1">
      <formula>$D$12=0</formula>
    </cfRule>
  </conditionalFormatting>
  <conditionalFormatting sqref="J19:J20">
    <cfRule type="expression" dxfId="2068" priority="2070" stopIfTrue="1">
      <formula>$D$4="Enfants 4-10 ans"</formula>
    </cfRule>
  </conditionalFormatting>
  <conditionalFormatting sqref="J19:J20">
    <cfRule type="expression" dxfId="2067" priority="2069" stopIfTrue="1">
      <formula>J$21=100%</formula>
    </cfRule>
  </conditionalFormatting>
  <conditionalFormatting sqref="J19:J20">
    <cfRule type="cellIs" dxfId="2066" priority="2067" stopIfTrue="1" operator="greaterThan">
      <formula>0.75</formula>
    </cfRule>
    <cfRule type="expression" dxfId="2065" priority="2068" stopIfTrue="1">
      <formula>$D$12=0</formula>
    </cfRule>
  </conditionalFormatting>
  <conditionalFormatting sqref="J19:J20">
    <cfRule type="expression" dxfId="2064" priority="2066" stopIfTrue="1">
      <formula>$D$4="Enfants 4-10 ans"</formula>
    </cfRule>
  </conditionalFormatting>
  <conditionalFormatting sqref="J19:J20">
    <cfRule type="expression" dxfId="2063" priority="2065">
      <formula>J$21=100%</formula>
    </cfRule>
  </conditionalFormatting>
  <conditionalFormatting sqref="J19:J20">
    <cfRule type="cellIs" dxfId="2062" priority="2064" stopIfTrue="1" operator="greaterThan">
      <formula>0.75</formula>
    </cfRule>
  </conditionalFormatting>
  <conditionalFormatting sqref="J19:J20">
    <cfRule type="expression" dxfId="2061" priority="2063" stopIfTrue="1">
      <formula>J$21=100%</formula>
    </cfRule>
  </conditionalFormatting>
  <conditionalFormatting sqref="J19:J20">
    <cfRule type="cellIs" dxfId="2060" priority="2061" stopIfTrue="1" operator="greaterThan">
      <formula>0.75</formula>
    </cfRule>
    <cfRule type="expression" dxfId="2059" priority="2062" stopIfTrue="1">
      <formula>$D$12=0</formula>
    </cfRule>
  </conditionalFormatting>
  <conditionalFormatting sqref="J19:J20">
    <cfRule type="expression" dxfId="2058" priority="2060" stopIfTrue="1">
      <formula>$D$4="Enfants 4-10 ans"</formula>
    </cfRule>
  </conditionalFormatting>
  <conditionalFormatting sqref="J19:J20">
    <cfRule type="expression" dxfId="2057" priority="2059" stopIfTrue="1">
      <formula>J$21=100%</formula>
    </cfRule>
  </conditionalFormatting>
  <conditionalFormatting sqref="J19:J20">
    <cfRule type="cellIs" dxfId="2056" priority="2057" stopIfTrue="1" operator="greaterThan">
      <formula>0.75</formula>
    </cfRule>
    <cfRule type="expression" dxfId="2055" priority="2058" stopIfTrue="1">
      <formula>$D$12=0</formula>
    </cfRule>
  </conditionalFormatting>
  <conditionalFormatting sqref="J19:J20">
    <cfRule type="expression" dxfId="2054" priority="2056" stopIfTrue="1">
      <formula>$D$4="Enfants 4-10 ans"</formula>
    </cfRule>
  </conditionalFormatting>
  <conditionalFormatting sqref="J19:J20">
    <cfRule type="expression" dxfId="2053" priority="2055" stopIfTrue="1">
      <formula>J$21=100%</formula>
    </cfRule>
  </conditionalFormatting>
  <conditionalFormatting sqref="J19:J20">
    <cfRule type="cellIs" dxfId="2052" priority="2053" stopIfTrue="1" operator="greaterThan">
      <formula>0.75</formula>
    </cfRule>
    <cfRule type="expression" dxfId="2051" priority="2054" stopIfTrue="1">
      <formula>$D$12=0</formula>
    </cfRule>
  </conditionalFormatting>
  <conditionalFormatting sqref="J19:J20">
    <cfRule type="expression" dxfId="2050" priority="2052" stopIfTrue="1">
      <formula>$D$4="Enfants 4-10 ans"</formula>
    </cfRule>
  </conditionalFormatting>
  <conditionalFormatting sqref="J19:J20">
    <cfRule type="expression" dxfId="2049" priority="2051">
      <formula>J$21=100%</formula>
    </cfRule>
  </conditionalFormatting>
  <conditionalFormatting sqref="J19:J20">
    <cfRule type="cellIs" dxfId="2048" priority="2050" stopIfTrue="1" operator="greaterThan">
      <formula>0.75</formula>
    </cfRule>
  </conditionalFormatting>
  <conditionalFormatting sqref="J19:J20">
    <cfRule type="expression" dxfId="2047" priority="2049" stopIfTrue="1">
      <formula>J$21=100%</formula>
    </cfRule>
  </conditionalFormatting>
  <conditionalFormatting sqref="J19:J20">
    <cfRule type="cellIs" dxfId="2046" priority="2047" stopIfTrue="1" operator="greaterThan">
      <formula>0.75</formula>
    </cfRule>
    <cfRule type="expression" dxfId="2045" priority="2048" stopIfTrue="1">
      <formula>$D$12=0</formula>
    </cfRule>
  </conditionalFormatting>
  <conditionalFormatting sqref="J19:J20">
    <cfRule type="expression" dxfId="2044" priority="2046" stopIfTrue="1">
      <formula>$D$4="Enfants 4-10 ans"</formula>
    </cfRule>
  </conditionalFormatting>
  <conditionalFormatting sqref="J19:J20">
    <cfRule type="expression" dxfId="2043" priority="2045" stopIfTrue="1">
      <formula>J$21=100%</formula>
    </cfRule>
  </conditionalFormatting>
  <conditionalFormatting sqref="J19:J20">
    <cfRule type="cellIs" dxfId="2042" priority="2043" stopIfTrue="1" operator="greaterThan">
      <formula>0.75</formula>
    </cfRule>
    <cfRule type="expression" dxfId="2041" priority="2044" stopIfTrue="1">
      <formula>$D$12=0</formula>
    </cfRule>
  </conditionalFormatting>
  <conditionalFormatting sqref="J19:J20">
    <cfRule type="expression" dxfId="2040" priority="2042" stopIfTrue="1">
      <formula>$D$4="Enfants 4-10 ans"</formula>
    </cfRule>
  </conditionalFormatting>
  <conditionalFormatting sqref="J19:J20">
    <cfRule type="expression" dxfId="2039" priority="2041" stopIfTrue="1">
      <formula>J$21=100%</formula>
    </cfRule>
  </conditionalFormatting>
  <conditionalFormatting sqref="J19:J20">
    <cfRule type="cellIs" dxfId="2038" priority="2039" stopIfTrue="1" operator="greaterThan">
      <formula>0.75</formula>
    </cfRule>
    <cfRule type="expression" dxfId="2037" priority="2040" stopIfTrue="1">
      <formula>$D$12=0</formula>
    </cfRule>
  </conditionalFormatting>
  <conditionalFormatting sqref="J19:J20">
    <cfRule type="expression" dxfId="2036" priority="2038" stopIfTrue="1">
      <formula>$D$4="Enfants 4-10 ans"</formula>
    </cfRule>
  </conditionalFormatting>
  <conditionalFormatting sqref="J19:J20">
    <cfRule type="expression" dxfId="2035" priority="2037">
      <formula>J$21=100%</formula>
    </cfRule>
  </conditionalFormatting>
  <conditionalFormatting sqref="J19:J20">
    <cfRule type="cellIs" dxfId="2034" priority="2036" stopIfTrue="1" operator="greaterThan">
      <formula>0.75</formula>
    </cfRule>
  </conditionalFormatting>
  <conditionalFormatting sqref="J19:J20">
    <cfRule type="expression" dxfId="2033" priority="2035" stopIfTrue="1">
      <formula>J$21=100%</formula>
    </cfRule>
  </conditionalFormatting>
  <conditionalFormatting sqref="J19:J20">
    <cfRule type="cellIs" dxfId="2032" priority="2033" stopIfTrue="1" operator="greaterThan">
      <formula>0.75</formula>
    </cfRule>
    <cfRule type="expression" dxfId="2031" priority="2034" stopIfTrue="1">
      <formula>$D$12=0</formula>
    </cfRule>
  </conditionalFormatting>
  <conditionalFormatting sqref="J19:J20">
    <cfRule type="expression" dxfId="2030" priority="2032" stopIfTrue="1">
      <formula>$D$4="Enfants 4-10 ans"</formula>
    </cfRule>
  </conditionalFormatting>
  <conditionalFormatting sqref="J19:J20">
    <cfRule type="expression" dxfId="2029" priority="2031" stopIfTrue="1">
      <formula>J$21=100%</formula>
    </cfRule>
  </conditionalFormatting>
  <conditionalFormatting sqref="J19:J20">
    <cfRule type="cellIs" dxfId="2028" priority="2029" stopIfTrue="1" operator="greaterThan">
      <formula>0.75</formula>
    </cfRule>
    <cfRule type="expression" dxfId="2027" priority="2030" stopIfTrue="1">
      <formula>$D$12=0</formula>
    </cfRule>
  </conditionalFormatting>
  <conditionalFormatting sqref="J19:J20">
    <cfRule type="expression" dxfId="2026" priority="2028" stopIfTrue="1">
      <formula>$D$4="Enfants 4-10 ans"</formula>
    </cfRule>
  </conditionalFormatting>
  <conditionalFormatting sqref="J19:J20">
    <cfRule type="expression" dxfId="2025" priority="2027" stopIfTrue="1">
      <formula>J$21=100%</formula>
    </cfRule>
  </conditionalFormatting>
  <conditionalFormatting sqref="J19:J20">
    <cfRule type="cellIs" dxfId="2024" priority="2025" stopIfTrue="1" operator="greaterThan">
      <formula>0.75</formula>
    </cfRule>
    <cfRule type="expression" dxfId="2023" priority="2026" stopIfTrue="1">
      <formula>$D$12=0</formula>
    </cfRule>
  </conditionalFormatting>
  <conditionalFormatting sqref="J19:J20">
    <cfRule type="expression" dxfId="2022" priority="2024" stopIfTrue="1">
      <formula>$D$4="Enfants 4-10 ans"</formula>
    </cfRule>
  </conditionalFormatting>
  <conditionalFormatting sqref="J19:J20">
    <cfRule type="expression" dxfId="2021" priority="2023">
      <formula>J$21=100%</formula>
    </cfRule>
  </conditionalFormatting>
  <conditionalFormatting sqref="J19:J20">
    <cfRule type="cellIs" dxfId="2020" priority="2022" stopIfTrue="1" operator="greaterThan">
      <formula>0.75</formula>
    </cfRule>
  </conditionalFormatting>
  <conditionalFormatting sqref="J19:J20">
    <cfRule type="expression" dxfId="2019" priority="2021" stopIfTrue="1">
      <formula>J$21=100%</formula>
    </cfRule>
  </conditionalFormatting>
  <conditionalFormatting sqref="J19:J20">
    <cfRule type="cellIs" dxfId="2018" priority="2019" stopIfTrue="1" operator="greaterThan">
      <formula>0.75</formula>
    </cfRule>
    <cfRule type="expression" dxfId="2017" priority="2020" stopIfTrue="1">
      <formula>$D$12=0</formula>
    </cfRule>
  </conditionalFormatting>
  <conditionalFormatting sqref="J19:J20">
    <cfRule type="expression" dxfId="2016" priority="2018" stopIfTrue="1">
      <formula>$D$4="Enfants 4-10 ans"</formula>
    </cfRule>
  </conditionalFormatting>
  <conditionalFormatting sqref="J19:J20">
    <cfRule type="expression" dxfId="2015" priority="2017" stopIfTrue="1">
      <formula>J$21=100%</formula>
    </cfRule>
  </conditionalFormatting>
  <conditionalFormatting sqref="J19:J20">
    <cfRule type="cellIs" dxfId="2014" priority="2015" stopIfTrue="1" operator="greaterThan">
      <formula>0.75</formula>
    </cfRule>
    <cfRule type="expression" dxfId="2013" priority="2016" stopIfTrue="1">
      <formula>$D$12=0</formula>
    </cfRule>
  </conditionalFormatting>
  <conditionalFormatting sqref="J19:J20">
    <cfRule type="expression" dxfId="2012" priority="2014" stopIfTrue="1">
      <formula>$D$4="Enfants 4-10 ans"</formula>
    </cfRule>
  </conditionalFormatting>
  <conditionalFormatting sqref="J19:J20">
    <cfRule type="cellIs" dxfId="2011" priority="2012" stopIfTrue="1" operator="greaterThan">
      <formula>0</formula>
    </cfRule>
    <cfRule type="expression" dxfId="2010" priority="2013">
      <formula>J$21=100%</formula>
    </cfRule>
  </conditionalFormatting>
  <conditionalFormatting sqref="J19:J20">
    <cfRule type="cellIs" dxfId="2009" priority="2009" stopIfTrue="1" operator="greaterThan">
      <formula>0.75</formula>
    </cfRule>
    <cfRule type="expression" dxfId="2008" priority="2010" stopIfTrue="1">
      <formula>AND(J$21&lt;&gt;100%,J$21&lt;&gt;0%)</formula>
    </cfRule>
  </conditionalFormatting>
  <conditionalFormatting sqref="J19:J20">
    <cfRule type="expression" dxfId="2007" priority="2008" stopIfTrue="1">
      <formula>$D$4="Enfants 4-10 ans"</formula>
    </cfRule>
    <cfRule type="expression" dxfId="2006" priority="2011" stopIfTrue="1">
      <formula>$D$12&lt;=1</formula>
    </cfRule>
  </conditionalFormatting>
  <conditionalFormatting sqref="J19:J20">
    <cfRule type="cellIs" dxfId="2005" priority="2006" stopIfTrue="1" operator="greaterThan">
      <formula>0</formula>
    </cfRule>
    <cfRule type="expression" dxfId="2004" priority="2007">
      <formula>J$21=100%</formula>
    </cfRule>
  </conditionalFormatting>
  <conditionalFormatting sqref="J19:J20">
    <cfRule type="cellIs" dxfId="2003" priority="2005" stopIfTrue="1" operator="greaterThan">
      <formula>0.75</formula>
    </cfRule>
  </conditionalFormatting>
  <conditionalFormatting sqref="J19:J20">
    <cfRule type="cellIs" dxfId="2002" priority="2003" stopIfTrue="1" operator="greaterThan">
      <formula>0</formula>
    </cfRule>
    <cfRule type="expression" dxfId="2001" priority="2004">
      <formula>J$21=100%</formula>
    </cfRule>
  </conditionalFormatting>
  <conditionalFormatting sqref="J19:J20">
    <cfRule type="cellIs" dxfId="2000" priority="2002" stopIfTrue="1" operator="greaterThan">
      <formula>0.75</formula>
    </cfRule>
  </conditionalFormatting>
  <conditionalFormatting sqref="J19:J20">
    <cfRule type="cellIs" dxfId="1999" priority="2000" stopIfTrue="1" operator="greaterThan">
      <formula>0</formula>
    </cfRule>
    <cfRule type="expression" dxfId="1998" priority="2001" stopIfTrue="1">
      <formula>J$21=100%</formula>
    </cfRule>
  </conditionalFormatting>
  <conditionalFormatting sqref="J19:J20">
    <cfRule type="cellIs" dxfId="1997" priority="1998" stopIfTrue="1" operator="greaterThan">
      <formula>0.75</formula>
    </cfRule>
    <cfRule type="expression" dxfId="1996" priority="1999" stopIfTrue="1">
      <formula>$D$12=0</formula>
    </cfRule>
  </conditionalFormatting>
  <conditionalFormatting sqref="J19:J20">
    <cfRule type="expression" dxfId="1995" priority="1997" stopIfTrue="1">
      <formula>$D$4="Enfants 4-10 ans"</formula>
    </cfRule>
  </conditionalFormatting>
  <conditionalFormatting sqref="J19:J20">
    <cfRule type="expression" dxfId="1994" priority="1996" stopIfTrue="1">
      <formula>J$21=100%</formula>
    </cfRule>
  </conditionalFormatting>
  <conditionalFormatting sqref="J19:J20">
    <cfRule type="cellIs" dxfId="1993" priority="1994" stopIfTrue="1" operator="greaterThan">
      <formula>0.75</formula>
    </cfRule>
    <cfRule type="expression" dxfId="1992" priority="1995" stopIfTrue="1">
      <formula>$D$12=0</formula>
    </cfRule>
  </conditionalFormatting>
  <conditionalFormatting sqref="J19:J20">
    <cfRule type="expression" dxfId="1991" priority="1993" stopIfTrue="1">
      <formula>$D$4="Enfants 4-10 ans"</formula>
    </cfRule>
  </conditionalFormatting>
  <conditionalFormatting sqref="J19:J20">
    <cfRule type="expression" dxfId="1990" priority="1992">
      <formula>J$21=100%</formula>
    </cfRule>
  </conditionalFormatting>
  <conditionalFormatting sqref="J19:J20">
    <cfRule type="cellIs" dxfId="1989" priority="1991" stopIfTrue="1" operator="greaterThan">
      <formula>0.75</formula>
    </cfRule>
  </conditionalFormatting>
  <conditionalFormatting sqref="J19:J20">
    <cfRule type="expression" dxfId="1988" priority="1990" stopIfTrue="1">
      <formula>J$21=100%</formula>
    </cfRule>
  </conditionalFormatting>
  <conditionalFormatting sqref="J19:J20">
    <cfRule type="cellIs" dxfId="1987" priority="1988" stopIfTrue="1" operator="greaterThan">
      <formula>0.75</formula>
    </cfRule>
    <cfRule type="expression" dxfId="1986" priority="1989" stopIfTrue="1">
      <formula>$D$12=0</formula>
    </cfRule>
  </conditionalFormatting>
  <conditionalFormatting sqref="J19:J20">
    <cfRule type="expression" dxfId="1985" priority="1987" stopIfTrue="1">
      <formula>$D$4="Enfants 4-10 ans"</formula>
    </cfRule>
  </conditionalFormatting>
  <conditionalFormatting sqref="J19:J20">
    <cfRule type="expression" dxfId="1984" priority="1986" stopIfTrue="1">
      <formula>J$21=100%</formula>
    </cfRule>
  </conditionalFormatting>
  <conditionalFormatting sqref="J19:J20">
    <cfRule type="cellIs" dxfId="1983" priority="1984" stopIfTrue="1" operator="greaterThan">
      <formula>0.75</formula>
    </cfRule>
    <cfRule type="expression" dxfId="1982" priority="1985" stopIfTrue="1">
      <formula>$D$12=0</formula>
    </cfRule>
  </conditionalFormatting>
  <conditionalFormatting sqref="J19:J20">
    <cfRule type="expression" dxfId="1981" priority="1983" stopIfTrue="1">
      <formula>$D$4="Enfants 4-10 ans"</formula>
    </cfRule>
  </conditionalFormatting>
  <conditionalFormatting sqref="J19:J20">
    <cfRule type="expression" dxfId="1980" priority="1982" stopIfTrue="1">
      <formula>J$21=100%</formula>
    </cfRule>
  </conditionalFormatting>
  <conditionalFormatting sqref="J19:J20">
    <cfRule type="cellIs" dxfId="1979" priority="1980" stopIfTrue="1" operator="greaterThan">
      <formula>0.75</formula>
    </cfRule>
    <cfRule type="expression" dxfId="1978" priority="1981" stopIfTrue="1">
      <formula>$D$12=0</formula>
    </cfRule>
  </conditionalFormatting>
  <conditionalFormatting sqref="J19:J20">
    <cfRule type="expression" dxfId="1977" priority="1979" stopIfTrue="1">
      <formula>$D$4="Enfants 4-10 ans"</formula>
    </cfRule>
  </conditionalFormatting>
  <conditionalFormatting sqref="J19:J20">
    <cfRule type="expression" dxfId="1976" priority="1978">
      <formula>J$21=100%</formula>
    </cfRule>
  </conditionalFormatting>
  <conditionalFormatting sqref="J19:J20">
    <cfRule type="cellIs" dxfId="1975" priority="1977" stopIfTrue="1" operator="greaterThan">
      <formula>0.75</formula>
    </cfRule>
  </conditionalFormatting>
  <conditionalFormatting sqref="J19:J20">
    <cfRule type="expression" dxfId="1974" priority="1976" stopIfTrue="1">
      <formula>J$21=100%</formula>
    </cfRule>
  </conditionalFormatting>
  <conditionalFormatting sqref="J19:J20">
    <cfRule type="cellIs" dxfId="1973" priority="1974" stopIfTrue="1" operator="greaterThan">
      <formula>0.75</formula>
    </cfRule>
    <cfRule type="expression" dxfId="1972" priority="1975" stopIfTrue="1">
      <formula>$D$12=0</formula>
    </cfRule>
  </conditionalFormatting>
  <conditionalFormatting sqref="J19:J20">
    <cfRule type="expression" dxfId="1971" priority="1973" stopIfTrue="1">
      <formula>$D$4="Enfants 4-10 ans"</formula>
    </cfRule>
  </conditionalFormatting>
  <conditionalFormatting sqref="J19:J20">
    <cfRule type="expression" dxfId="1970" priority="1972" stopIfTrue="1">
      <formula>J$21=100%</formula>
    </cfRule>
  </conditionalFormatting>
  <conditionalFormatting sqref="J19:J20">
    <cfRule type="cellIs" dxfId="1969" priority="1970" stopIfTrue="1" operator="greaterThan">
      <formula>0.75</formula>
    </cfRule>
    <cfRule type="expression" dxfId="1968" priority="1971" stopIfTrue="1">
      <formula>$D$12=0</formula>
    </cfRule>
  </conditionalFormatting>
  <conditionalFormatting sqref="J19:J20">
    <cfRule type="expression" dxfId="1967" priority="1969" stopIfTrue="1">
      <formula>$D$4="Enfants 4-10 ans"</formula>
    </cfRule>
  </conditionalFormatting>
  <conditionalFormatting sqref="J19:J20">
    <cfRule type="cellIs" dxfId="1966" priority="1967" stopIfTrue="1" operator="greaterThan">
      <formula>0</formula>
    </cfRule>
    <cfRule type="expression" dxfId="1965" priority="1968">
      <formula>J$21=100%</formula>
    </cfRule>
  </conditionalFormatting>
  <conditionalFormatting sqref="J19:J20">
    <cfRule type="cellIs" dxfId="1964" priority="1966" stopIfTrue="1" operator="greaterThan">
      <formula>0.75</formula>
    </cfRule>
  </conditionalFormatting>
  <conditionalFormatting sqref="J19:J20">
    <cfRule type="cellIs" dxfId="1963" priority="1964" stopIfTrue="1" operator="greaterThan">
      <formula>0</formula>
    </cfRule>
    <cfRule type="expression" dxfId="1962" priority="1965" stopIfTrue="1">
      <formula>J$21=100%</formula>
    </cfRule>
  </conditionalFormatting>
  <conditionalFormatting sqref="J19:J20">
    <cfRule type="cellIs" dxfId="1961" priority="1962" stopIfTrue="1" operator="greaterThan">
      <formula>0.75</formula>
    </cfRule>
    <cfRule type="expression" dxfId="1960" priority="1963" stopIfTrue="1">
      <formula>$D$12=0</formula>
    </cfRule>
  </conditionalFormatting>
  <conditionalFormatting sqref="J19:J20">
    <cfRule type="expression" dxfId="1959" priority="1961" stopIfTrue="1">
      <formula>$D$4="Enfants 4-10 ans"</formula>
    </cfRule>
  </conditionalFormatting>
  <conditionalFormatting sqref="J19:J20">
    <cfRule type="expression" dxfId="1958" priority="1960" stopIfTrue="1">
      <formula>J$21=100%</formula>
    </cfRule>
  </conditionalFormatting>
  <conditionalFormatting sqref="J19:J20">
    <cfRule type="cellIs" dxfId="1957" priority="1958" stopIfTrue="1" operator="greaterThan">
      <formula>0.75</formula>
    </cfRule>
    <cfRule type="expression" dxfId="1956" priority="1959" stopIfTrue="1">
      <formula>$D$12=0</formula>
    </cfRule>
  </conditionalFormatting>
  <conditionalFormatting sqref="J19:J20">
    <cfRule type="expression" dxfId="1955" priority="1957" stopIfTrue="1">
      <formula>$D$4="Enfants 4-10 ans"</formula>
    </cfRule>
  </conditionalFormatting>
  <conditionalFormatting sqref="J19:J20">
    <cfRule type="expression" dxfId="1954" priority="1956">
      <formula>J$21=100%</formula>
    </cfRule>
  </conditionalFormatting>
  <conditionalFormatting sqref="J19:J20">
    <cfRule type="cellIs" dxfId="1953" priority="1955" stopIfTrue="1" operator="greaterThan">
      <formula>0.75</formula>
    </cfRule>
  </conditionalFormatting>
  <conditionalFormatting sqref="J19:J20">
    <cfRule type="expression" dxfId="1952" priority="1954" stopIfTrue="1">
      <formula>J$21=100%</formula>
    </cfRule>
  </conditionalFormatting>
  <conditionalFormatting sqref="J19:J20">
    <cfRule type="cellIs" dxfId="1951" priority="1952" stopIfTrue="1" operator="greaterThan">
      <formula>0.75</formula>
    </cfRule>
    <cfRule type="expression" dxfId="1950" priority="1953" stopIfTrue="1">
      <formula>$D$12=0</formula>
    </cfRule>
  </conditionalFormatting>
  <conditionalFormatting sqref="J19:J20">
    <cfRule type="expression" dxfId="1949" priority="1951" stopIfTrue="1">
      <formula>$D$4="Enfants 4-10 ans"</formula>
    </cfRule>
  </conditionalFormatting>
  <conditionalFormatting sqref="J19:J20">
    <cfRule type="expression" dxfId="1948" priority="1950" stopIfTrue="1">
      <formula>J$21=100%</formula>
    </cfRule>
  </conditionalFormatting>
  <conditionalFormatting sqref="J19:J20">
    <cfRule type="cellIs" dxfId="1947" priority="1948" stopIfTrue="1" operator="greaterThan">
      <formula>0.75</formula>
    </cfRule>
    <cfRule type="expression" dxfId="1946" priority="1949" stopIfTrue="1">
      <formula>$D$12=0</formula>
    </cfRule>
  </conditionalFormatting>
  <conditionalFormatting sqref="J19:J20">
    <cfRule type="expression" dxfId="1945" priority="1947" stopIfTrue="1">
      <formula>$D$4="Enfants 4-10 ans"</formula>
    </cfRule>
  </conditionalFormatting>
  <conditionalFormatting sqref="J19:J20">
    <cfRule type="expression" dxfId="1944" priority="1946" stopIfTrue="1">
      <formula>J$21=100%</formula>
    </cfRule>
  </conditionalFormatting>
  <conditionalFormatting sqref="J19:J20">
    <cfRule type="cellIs" dxfId="1943" priority="1944" stopIfTrue="1" operator="greaterThan">
      <formula>0.75</formula>
    </cfRule>
    <cfRule type="expression" dxfId="1942" priority="1945" stopIfTrue="1">
      <formula>$D$12=0</formula>
    </cfRule>
  </conditionalFormatting>
  <conditionalFormatting sqref="J19:J20">
    <cfRule type="expression" dxfId="1941" priority="1943" stopIfTrue="1">
      <formula>$D$4="Enfants 4-10 ans"</formula>
    </cfRule>
  </conditionalFormatting>
  <conditionalFormatting sqref="J19:J20">
    <cfRule type="expression" dxfId="1940" priority="1942">
      <formula>J$21=100%</formula>
    </cfRule>
  </conditionalFormatting>
  <conditionalFormatting sqref="J19:J20">
    <cfRule type="cellIs" dxfId="1939" priority="1941" stopIfTrue="1" operator="greaterThan">
      <formula>0.75</formula>
    </cfRule>
  </conditionalFormatting>
  <conditionalFormatting sqref="J19:J20">
    <cfRule type="expression" dxfId="1938" priority="1940" stopIfTrue="1">
      <formula>J$21=100%</formula>
    </cfRule>
  </conditionalFormatting>
  <conditionalFormatting sqref="J19:J20">
    <cfRule type="cellIs" dxfId="1937" priority="1938" stopIfTrue="1" operator="greaterThan">
      <formula>0.75</formula>
    </cfRule>
    <cfRule type="expression" dxfId="1936" priority="1939" stopIfTrue="1">
      <formula>$D$12=0</formula>
    </cfRule>
  </conditionalFormatting>
  <conditionalFormatting sqref="J19:J20">
    <cfRule type="expression" dxfId="1935" priority="1937" stopIfTrue="1">
      <formula>$D$4="Enfants 4-10 ans"</formula>
    </cfRule>
  </conditionalFormatting>
  <conditionalFormatting sqref="J19:J20">
    <cfRule type="expression" dxfId="1934" priority="1936" stopIfTrue="1">
      <formula>J$21=100%</formula>
    </cfRule>
  </conditionalFormatting>
  <conditionalFormatting sqref="J19:J20">
    <cfRule type="cellIs" dxfId="1933" priority="1934" stopIfTrue="1" operator="greaterThan">
      <formula>0.75</formula>
    </cfRule>
    <cfRule type="expression" dxfId="1932" priority="1935" stopIfTrue="1">
      <formula>$D$12=0</formula>
    </cfRule>
  </conditionalFormatting>
  <conditionalFormatting sqref="J19:J20">
    <cfRule type="expression" dxfId="1931" priority="1933" stopIfTrue="1">
      <formula>$D$4="Enfants 4-10 ans"</formula>
    </cfRule>
  </conditionalFormatting>
  <conditionalFormatting sqref="J19:J20">
    <cfRule type="expression" dxfId="1930" priority="1932" stopIfTrue="1">
      <formula>J$21=100%</formula>
    </cfRule>
  </conditionalFormatting>
  <conditionalFormatting sqref="J19:J20">
    <cfRule type="cellIs" dxfId="1929" priority="1930" stopIfTrue="1" operator="greaterThan">
      <formula>0.75</formula>
    </cfRule>
    <cfRule type="expression" dxfId="1928" priority="1931" stopIfTrue="1">
      <formula>$D$12=0</formula>
    </cfRule>
  </conditionalFormatting>
  <conditionalFormatting sqref="J19:J20">
    <cfRule type="expression" dxfId="1927" priority="1929" stopIfTrue="1">
      <formula>$D$4="Enfants 4-10 ans"</formula>
    </cfRule>
  </conditionalFormatting>
  <conditionalFormatting sqref="J19:J20">
    <cfRule type="expression" dxfId="1926" priority="1928">
      <formula>J$21=100%</formula>
    </cfRule>
  </conditionalFormatting>
  <conditionalFormatting sqref="J19:J20">
    <cfRule type="cellIs" dxfId="1925" priority="1927" stopIfTrue="1" operator="greaterThan">
      <formula>0.75</formula>
    </cfRule>
  </conditionalFormatting>
  <conditionalFormatting sqref="J19:J20">
    <cfRule type="expression" dxfId="1924" priority="1926" stopIfTrue="1">
      <formula>J$21=100%</formula>
    </cfRule>
  </conditionalFormatting>
  <conditionalFormatting sqref="J19:J20">
    <cfRule type="cellIs" dxfId="1923" priority="1924" stopIfTrue="1" operator="greaterThan">
      <formula>0.75</formula>
    </cfRule>
    <cfRule type="expression" dxfId="1922" priority="1925" stopIfTrue="1">
      <formula>$D$12=0</formula>
    </cfRule>
  </conditionalFormatting>
  <conditionalFormatting sqref="J19:J20">
    <cfRule type="expression" dxfId="1921" priority="1923" stopIfTrue="1">
      <formula>$D$4="Enfants 4-10 ans"</formula>
    </cfRule>
  </conditionalFormatting>
  <conditionalFormatting sqref="J19:J20">
    <cfRule type="expression" dxfId="1920" priority="1922" stopIfTrue="1">
      <formula>J$21=100%</formula>
    </cfRule>
  </conditionalFormatting>
  <conditionalFormatting sqref="J19:J20">
    <cfRule type="cellIs" dxfId="1919" priority="1920" stopIfTrue="1" operator="greaterThan">
      <formula>0.75</formula>
    </cfRule>
    <cfRule type="expression" dxfId="1918" priority="1921" stopIfTrue="1">
      <formula>$D$12=0</formula>
    </cfRule>
  </conditionalFormatting>
  <conditionalFormatting sqref="J19:J20">
    <cfRule type="expression" dxfId="1917" priority="1919" stopIfTrue="1">
      <formula>$D$4="Enfants 4-10 ans"</formula>
    </cfRule>
  </conditionalFormatting>
  <conditionalFormatting sqref="J19:J20">
    <cfRule type="expression" dxfId="1916" priority="1918" stopIfTrue="1">
      <formula>J$21=100%</formula>
    </cfRule>
  </conditionalFormatting>
  <conditionalFormatting sqref="J19:J20">
    <cfRule type="cellIs" dxfId="1915" priority="1916" stopIfTrue="1" operator="greaterThan">
      <formula>0.75</formula>
    </cfRule>
    <cfRule type="expression" dxfId="1914" priority="1917" stopIfTrue="1">
      <formula>$D$12=0</formula>
    </cfRule>
  </conditionalFormatting>
  <conditionalFormatting sqref="J19:J20">
    <cfRule type="expression" dxfId="1913" priority="1915" stopIfTrue="1">
      <formula>$D$4="Enfants 4-10 ans"</formula>
    </cfRule>
  </conditionalFormatting>
  <conditionalFormatting sqref="J19:J20">
    <cfRule type="expression" dxfId="1912" priority="1914">
      <formula>J$21=100%</formula>
    </cfRule>
  </conditionalFormatting>
  <conditionalFormatting sqref="J19:J20">
    <cfRule type="cellIs" dxfId="1911" priority="1913" stopIfTrue="1" operator="greaterThan">
      <formula>0.75</formula>
    </cfRule>
  </conditionalFormatting>
  <conditionalFormatting sqref="J19:J20">
    <cfRule type="expression" dxfId="1910" priority="1912" stopIfTrue="1">
      <formula>J$21=100%</formula>
    </cfRule>
  </conditionalFormatting>
  <conditionalFormatting sqref="J19:J20">
    <cfRule type="cellIs" dxfId="1909" priority="1910" stopIfTrue="1" operator="greaterThan">
      <formula>0.75</formula>
    </cfRule>
    <cfRule type="expression" dxfId="1908" priority="1911" stopIfTrue="1">
      <formula>$D$12=0</formula>
    </cfRule>
  </conditionalFormatting>
  <conditionalFormatting sqref="J19:J20">
    <cfRule type="expression" dxfId="1907" priority="1909" stopIfTrue="1">
      <formula>$D$4="Enfants 4-10 ans"</formula>
    </cfRule>
  </conditionalFormatting>
  <conditionalFormatting sqref="J19:J20">
    <cfRule type="expression" dxfId="1906" priority="1908" stopIfTrue="1">
      <formula>J$21=100%</formula>
    </cfRule>
  </conditionalFormatting>
  <conditionalFormatting sqref="J19:J20">
    <cfRule type="cellIs" dxfId="1905" priority="1906" stopIfTrue="1" operator="greaterThan">
      <formula>0.75</formula>
    </cfRule>
    <cfRule type="expression" dxfId="1904" priority="1907" stopIfTrue="1">
      <formula>$D$12=0</formula>
    </cfRule>
  </conditionalFormatting>
  <conditionalFormatting sqref="J19:J20">
    <cfRule type="expression" dxfId="1903" priority="1905" stopIfTrue="1">
      <formula>$D$4="Enfants 4-10 ans"</formula>
    </cfRule>
  </conditionalFormatting>
  <conditionalFormatting sqref="O19:O20">
    <cfRule type="cellIs" dxfId="1902" priority="1903" stopIfTrue="1" operator="greaterThan">
      <formula>0</formula>
    </cfRule>
    <cfRule type="expression" dxfId="1901" priority="1904">
      <formula>O$21=100%</formula>
    </cfRule>
  </conditionalFormatting>
  <conditionalFormatting sqref="O19:O20">
    <cfRule type="cellIs" dxfId="1900" priority="1902" stopIfTrue="1" operator="greaterThan">
      <formula>0.75</formula>
    </cfRule>
  </conditionalFormatting>
  <conditionalFormatting sqref="O19:O20">
    <cfRule type="cellIs" dxfId="1899" priority="1900" stopIfTrue="1" operator="greaterThan">
      <formula>0</formula>
    </cfRule>
    <cfRule type="expression" dxfId="1898" priority="1901" stopIfTrue="1">
      <formula>O$21=100%</formula>
    </cfRule>
  </conditionalFormatting>
  <conditionalFormatting sqref="O19:O20">
    <cfRule type="cellIs" dxfId="1897" priority="1898" stopIfTrue="1" operator="greaterThan">
      <formula>0.75</formula>
    </cfRule>
    <cfRule type="expression" dxfId="1896" priority="1899" stopIfTrue="1">
      <formula>$D$12=0</formula>
    </cfRule>
  </conditionalFormatting>
  <conditionalFormatting sqref="O19:O20">
    <cfRule type="expression" dxfId="1895" priority="1897" stopIfTrue="1">
      <formula>$D$4="Enfants 4-10 ans"</formula>
    </cfRule>
  </conditionalFormatting>
  <conditionalFormatting sqref="O19:O20">
    <cfRule type="expression" dxfId="1894" priority="1896" stopIfTrue="1">
      <formula>O$21=100%</formula>
    </cfRule>
  </conditionalFormatting>
  <conditionalFormatting sqref="O19:O20">
    <cfRule type="cellIs" dxfId="1893" priority="1894" stopIfTrue="1" operator="greaterThan">
      <formula>0.75</formula>
    </cfRule>
    <cfRule type="expression" dxfId="1892" priority="1895" stopIfTrue="1">
      <formula>$D$12=0</formula>
    </cfRule>
  </conditionalFormatting>
  <conditionalFormatting sqref="O19:O20">
    <cfRule type="expression" dxfId="1891" priority="1893" stopIfTrue="1">
      <formula>$D$4="Enfants 4-10 ans"</formula>
    </cfRule>
  </conditionalFormatting>
  <conditionalFormatting sqref="O19:O20">
    <cfRule type="expression" dxfId="1890" priority="1892">
      <formula>O$21=100%</formula>
    </cfRule>
  </conditionalFormatting>
  <conditionalFormatting sqref="O19:O20">
    <cfRule type="cellIs" dxfId="1889" priority="1891" stopIfTrue="1" operator="greaterThan">
      <formula>0.75</formula>
    </cfRule>
  </conditionalFormatting>
  <conditionalFormatting sqref="O19:O20">
    <cfRule type="expression" dxfId="1888" priority="1890" stopIfTrue="1">
      <formula>O$21=100%</formula>
    </cfRule>
  </conditionalFormatting>
  <conditionalFormatting sqref="O19:O20">
    <cfRule type="cellIs" dxfId="1887" priority="1888" stopIfTrue="1" operator="greaterThan">
      <formula>0.75</formula>
    </cfRule>
    <cfRule type="expression" dxfId="1886" priority="1889" stopIfTrue="1">
      <formula>$D$12=0</formula>
    </cfRule>
  </conditionalFormatting>
  <conditionalFormatting sqref="O19:O20">
    <cfRule type="expression" dxfId="1885" priority="1887" stopIfTrue="1">
      <formula>$D$4="Enfants 4-10 ans"</formula>
    </cfRule>
  </conditionalFormatting>
  <conditionalFormatting sqref="O19:O20">
    <cfRule type="expression" dxfId="1884" priority="1886" stopIfTrue="1">
      <formula>O$21=100%</formula>
    </cfRule>
  </conditionalFormatting>
  <conditionalFormatting sqref="O19:O20">
    <cfRule type="cellIs" dxfId="1883" priority="1884" stopIfTrue="1" operator="greaterThan">
      <formula>0.75</formula>
    </cfRule>
    <cfRule type="expression" dxfId="1882" priority="1885" stopIfTrue="1">
      <formula>$D$12=0</formula>
    </cfRule>
  </conditionalFormatting>
  <conditionalFormatting sqref="O19:O20">
    <cfRule type="expression" dxfId="1881" priority="1883" stopIfTrue="1">
      <formula>$D$4="Enfants 4-10 ans"</formula>
    </cfRule>
  </conditionalFormatting>
  <conditionalFormatting sqref="O19:O20">
    <cfRule type="expression" dxfId="1880" priority="1882" stopIfTrue="1">
      <formula>O$21=100%</formula>
    </cfRule>
  </conditionalFormatting>
  <conditionalFormatting sqref="O19:O20">
    <cfRule type="cellIs" dxfId="1879" priority="1880" stopIfTrue="1" operator="greaterThan">
      <formula>0.75</formula>
    </cfRule>
    <cfRule type="expression" dxfId="1878" priority="1881" stopIfTrue="1">
      <formula>$D$12=0</formula>
    </cfRule>
  </conditionalFormatting>
  <conditionalFormatting sqref="O19:O20">
    <cfRule type="expression" dxfId="1877" priority="1879" stopIfTrue="1">
      <formula>$D$4="Enfants 4-10 ans"</formula>
    </cfRule>
  </conditionalFormatting>
  <conditionalFormatting sqref="O19:O20">
    <cfRule type="expression" dxfId="1876" priority="1878">
      <formula>O$21=100%</formula>
    </cfRule>
  </conditionalFormatting>
  <conditionalFormatting sqref="O19:O20">
    <cfRule type="cellIs" dxfId="1875" priority="1877" stopIfTrue="1" operator="greaterThan">
      <formula>0.75</formula>
    </cfRule>
  </conditionalFormatting>
  <conditionalFormatting sqref="O19:O20">
    <cfRule type="expression" dxfId="1874" priority="1876" stopIfTrue="1">
      <formula>O$21=100%</formula>
    </cfRule>
  </conditionalFormatting>
  <conditionalFormatting sqref="O19:O20">
    <cfRule type="cellIs" dxfId="1873" priority="1874" stopIfTrue="1" operator="greaterThan">
      <formula>0.75</formula>
    </cfRule>
    <cfRule type="expression" dxfId="1872" priority="1875" stopIfTrue="1">
      <formula>$D$12=0</formula>
    </cfRule>
  </conditionalFormatting>
  <conditionalFormatting sqref="O19:O20">
    <cfRule type="expression" dxfId="1871" priority="1873" stopIfTrue="1">
      <formula>$D$4="Enfants 4-10 ans"</formula>
    </cfRule>
  </conditionalFormatting>
  <conditionalFormatting sqref="O19:O20">
    <cfRule type="expression" dxfId="1870" priority="1872" stopIfTrue="1">
      <formula>O$21=100%</formula>
    </cfRule>
  </conditionalFormatting>
  <conditionalFormatting sqref="O19:O20">
    <cfRule type="cellIs" dxfId="1869" priority="1870" stopIfTrue="1" operator="greaterThan">
      <formula>0.75</formula>
    </cfRule>
    <cfRule type="expression" dxfId="1868" priority="1871" stopIfTrue="1">
      <formula>$D$12=0</formula>
    </cfRule>
  </conditionalFormatting>
  <conditionalFormatting sqref="O19:O20">
    <cfRule type="expression" dxfId="1867" priority="1869" stopIfTrue="1">
      <formula>$D$4="Enfants 4-10 ans"</formula>
    </cfRule>
  </conditionalFormatting>
  <conditionalFormatting sqref="O19:O20">
    <cfRule type="expression" dxfId="1866" priority="1868" stopIfTrue="1">
      <formula>O$21=100%</formula>
    </cfRule>
  </conditionalFormatting>
  <conditionalFormatting sqref="O19:O20">
    <cfRule type="cellIs" dxfId="1865" priority="1866" stopIfTrue="1" operator="greaterThan">
      <formula>0.75</formula>
    </cfRule>
    <cfRule type="expression" dxfId="1864" priority="1867" stopIfTrue="1">
      <formula>$D$12=0</formula>
    </cfRule>
  </conditionalFormatting>
  <conditionalFormatting sqref="O19:O20">
    <cfRule type="expression" dxfId="1863" priority="1865" stopIfTrue="1">
      <formula>$D$4="Enfants 4-10 ans"</formula>
    </cfRule>
  </conditionalFormatting>
  <conditionalFormatting sqref="O19:O20">
    <cfRule type="expression" dxfId="1862" priority="1864">
      <formula>O$21=100%</formula>
    </cfRule>
  </conditionalFormatting>
  <conditionalFormatting sqref="O19:O20">
    <cfRule type="cellIs" dxfId="1861" priority="1863" stopIfTrue="1" operator="greaterThan">
      <formula>0.75</formula>
    </cfRule>
  </conditionalFormatting>
  <conditionalFormatting sqref="O19:O20">
    <cfRule type="expression" dxfId="1860" priority="1862" stopIfTrue="1">
      <formula>O$21=100%</formula>
    </cfRule>
  </conditionalFormatting>
  <conditionalFormatting sqref="O19:O20">
    <cfRule type="cellIs" dxfId="1859" priority="1860" stopIfTrue="1" operator="greaterThan">
      <formula>0.75</formula>
    </cfRule>
    <cfRule type="expression" dxfId="1858" priority="1861" stopIfTrue="1">
      <formula>$D$12=0</formula>
    </cfRule>
  </conditionalFormatting>
  <conditionalFormatting sqref="O19:O20">
    <cfRule type="expression" dxfId="1857" priority="1859" stopIfTrue="1">
      <formula>$D$4="Enfants 4-10 ans"</formula>
    </cfRule>
  </conditionalFormatting>
  <conditionalFormatting sqref="O19:O20">
    <cfRule type="expression" dxfId="1856" priority="1858" stopIfTrue="1">
      <formula>O$21=100%</formula>
    </cfRule>
  </conditionalFormatting>
  <conditionalFormatting sqref="O19:O20">
    <cfRule type="cellIs" dxfId="1855" priority="1856" stopIfTrue="1" operator="greaterThan">
      <formula>0.75</formula>
    </cfRule>
    <cfRule type="expression" dxfId="1854" priority="1857" stopIfTrue="1">
      <formula>$D$12=0</formula>
    </cfRule>
  </conditionalFormatting>
  <conditionalFormatting sqref="O19:O20">
    <cfRule type="expression" dxfId="1853" priority="1855" stopIfTrue="1">
      <formula>$D$4="Enfants 4-10 ans"</formula>
    </cfRule>
  </conditionalFormatting>
  <conditionalFormatting sqref="O19:O20">
    <cfRule type="expression" dxfId="1852" priority="1854" stopIfTrue="1">
      <formula>O$21=100%</formula>
    </cfRule>
  </conditionalFormatting>
  <conditionalFormatting sqref="O19:O20">
    <cfRule type="cellIs" dxfId="1851" priority="1852" stopIfTrue="1" operator="greaterThan">
      <formula>0.75</formula>
    </cfRule>
    <cfRule type="expression" dxfId="1850" priority="1853" stopIfTrue="1">
      <formula>$D$12=0</formula>
    </cfRule>
  </conditionalFormatting>
  <conditionalFormatting sqref="O19:O20">
    <cfRule type="expression" dxfId="1849" priority="1851" stopIfTrue="1">
      <formula>$D$4="Enfants 4-10 ans"</formula>
    </cfRule>
  </conditionalFormatting>
  <conditionalFormatting sqref="O19:O20">
    <cfRule type="expression" dxfId="1848" priority="1850">
      <formula>O$21=100%</formula>
    </cfRule>
  </conditionalFormatting>
  <conditionalFormatting sqref="O19:O20">
    <cfRule type="cellIs" dxfId="1847" priority="1849" stopIfTrue="1" operator="greaterThan">
      <formula>0.75</formula>
    </cfRule>
  </conditionalFormatting>
  <conditionalFormatting sqref="O19:O20">
    <cfRule type="expression" dxfId="1846" priority="1848" stopIfTrue="1">
      <formula>O$21=100%</formula>
    </cfRule>
  </conditionalFormatting>
  <conditionalFormatting sqref="O19:O20">
    <cfRule type="cellIs" dxfId="1845" priority="1846" stopIfTrue="1" operator="greaterThan">
      <formula>0.75</formula>
    </cfRule>
    <cfRule type="expression" dxfId="1844" priority="1847" stopIfTrue="1">
      <formula>$D$12=0</formula>
    </cfRule>
  </conditionalFormatting>
  <conditionalFormatting sqref="O19:O20">
    <cfRule type="expression" dxfId="1843" priority="1845" stopIfTrue="1">
      <formula>$D$4="Enfants 4-10 ans"</formula>
    </cfRule>
  </conditionalFormatting>
  <conditionalFormatting sqref="O19:O20">
    <cfRule type="expression" dxfId="1842" priority="1844" stopIfTrue="1">
      <formula>O$21=100%</formula>
    </cfRule>
  </conditionalFormatting>
  <conditionalFormatting sqref="O19:O20">
    <cfRule type="cellIs" dxfId="1841" priority="1842" stopIfTrue="1" operator="greaterThan">
      <formula>0.75</formula>
    </cfRule>
    <cfRule type="expression" dxfId="1840" priority="1843" stopIfTrue="1">
      <formula>$D$12=0</formula>
    </cfRule>
  </conditionalFormatting>
  <conditionalFormatting sqref="O19:O20">
    <cfRule type="expression" dxfId="1839" priority="1841" stopIfTrue="1">
      <formula>$D$4="Enfants 4-10 ans"</formula>
    </cfRule>
  </conditionalFormatting>
  <conditionalFormatting sqref="O19:O20">
    <cfRule type="cellIs" dxfId="1838" priority="1839" stopIfTrue="1" operator="greaterThan">
      <formula>0</formula>
    </cfRule>
    <cfRule type="expression" dxfId="1837" priority="1840">
      <formula>O$21=100%</formula>
    </cfRule>
  </conditionalFormatting>
  <conditionalFormatting sqref="O19:O20">
    <cfRule type="cellIs" dxfId="1836" priority="1836" stopIfTrue="1" operator="greaterThan">
      <formula>0.75</formula>
    </cfRule>
    <cfRule type="expression" dxfId="1835" priority="1837" stopIfTrue="1">
      <formula>AND(O$21&lt;&gt;100%,O$21&lt;&gt;0%)</formula>
    </cfRule>
  </conditionalFormatting>
  <conditionalFormatting sqref="O19:O20">
    <cfRule type="expression" dxfId="1834" priority="1835" stopIfTrue="1">
      <formula>$D$4="Enfants 4-10 ans"</formula>
    </cfRule>
    <cfRule type="expression" dxfId="1833" priority="1838" stopIfTrue="1">
      <formula>$D$12&lt;=1</formula>
    </cfRule>
  </conditionalFormatting>
  <conditionalFormatting sqref="O19:O20">
    <cfRule type="cellIs" dxfId="1832" priority="1833" stopIfTrue="1" operator="greaterThan">
      <formula>0</formula>
    </cfRule>
    <cfRule type="expression" dxfId="1831" priority="1834">
      <formula>O$21=100%</formula>
    </cfRule>
  </conditionalFormatting>
  <conditionalFormatting sqref="O19:O20">
    <cfRule type="cellIs" dxfId="1830" priority="1832" stopIfTrue="1" operator="greaterThan">
      <formula>0.75</formula>
    </cfRule>
  </conditionalFormatting>
  <conditionalFormatting sqref="O19:O20">
    <cfRule type="cellIs" dxfId="1829" priority="1830" stopIfTrue="1" operator="greaterThan">
      <formula>0</formula>
    </cfRule>
    <cfRule type="expression" dxfId="1828" priority="1831">
      <formula>O$21=100%</formula>
    </cfRule>
  </conditionalFormatting>
  <conditionalFormatting sqref="O19:O20">
    <cfRule type="cellIs" dxfId="1827" priority="1829" stopIfTrue="1" operator="greaterThan">
      <formula>0.75</formula>
    </cfRule>
  </conditionalFormatting>
  <conditionalFormatting sqref="O19:O20">
    <cfRule type="cellIs" dxfId="1826" priority="1827" stopIfTrue="1" operator="greaterThan">
      <formula>0</formula>
    </cfRule>
    <cfRule type="expression" dxfId="1825" priority="1828" stopIfTrue="1">
      <formula>O$21=100%</formula>
    </cfRule>
  </conditionalFormatting>
  <conditionalFormatting sqref="O19:O20">
    <cfRule type="cellIs" dxfId="1824" priority="1825" stopIfTrue="1" operator="greaterThan">
      <formula>0.75</formula>
    </cfRule>
    <cfRule type="expression" dxfId="1823" priority="1826" stopIfTrue="1">
      <formula>$D$12=0</formula>
    </cfRule>
  </conditionalFormatting>
  <conditionalFormatting sqref="O19:O20">
    <cfRule type="expression" dxfId="1822" priority="1824" stopIfTrue="1">
      <formula>$D$4="Enfants 4-10 ans"</formula>
    </cfRule>
  </conditionalFormatting>
  <conditionalFormatting sqref="O19:O20">
    <cfRule type="expression" dxfId="1821" priority="1823" stopIfTrue="1">
      <formula>O$21=100%</formula>
    </cfRule>
  </conditionalFormatting>
  <conditionalFormatting sqref="O19:O20">
    <cfRule type="cellIs" dxfId="1820" priority="1821" stopIfTrue="1" operator="greaterThan">
      <formula>0.75</formula>
    </cfRule>
    <cfRule type="expression" dxfId="1819" priority="1822" stopIfTrue="1">
      <formula>$D$12=0</formula>
    </cfRule>
  </conditionalFormatting>
  <conditionalFormatting sqref="O19:O20">
    <cfRule type="expression" dxfId="1818" priority="1820" stopIfTrue="1">
      <formula>$D$4="Enfants 4-10 ans"</formula>
    </cfRule>
  </conditionalFormatting>
  <conditionalFormatting sqref="O19:O20">
    <cfRule type="expression" dxfId="1817" priority="1819">
      <formula>O$21=100%</formula>
    </cfRule>
  </conditionalFormatting>
  <conditionalFormatting sqref="O19:O20">
    <cfRule type="cellIs" dxfId="1816" priority="1818" stopIfTrue="1" operator="greaterThan">
      <formula>0.75</formula>
    </cfRule>
  </conditionalFormatting>
  <conditionalFormatting sqref="O19:O20">
    <cfRule type="expression" dxfId="1815" priority="1817" stopIfTrue="1">
      <formula>O$21=100%</formula>
    </cfRule>
  </conditionalFormatting>
  <conditionalFormatting sqref="O19:O20">
    <cfRule type="cellIs" dxfId="1814" priority="1815" stopIfTrue="1" operator="greaterThan">
      <formula>0.75</formula>
    </cfRule>
    <cfRule type="expression" dxfId="1813" priority="1816" stopIfTrue="1">
      <formula>$D$12=0</formula>
    </cfRule>
  </conditionalFormatting>
  <conditionalFormatting sqref="O19:O20">
    <cfRule type="expression" dxfId="1812" priority="1814" stopIfTrue="1">
      <formula>$D$4="Enfants 4-10 ans"</formula>
    </cfRule>
  </conditionalFormatting>
  <conditionalFormatting sqref="O19:O20">
    <cfRule type="expression" dxfId="1811" priority="1813" stopIfTrue="1">
      <formula>O$21=100%</formula>
    </cfRule>
  </conditionalFormatting>
  <conditionalFormatting sqref="O19:O20">
    <cfRule type="cellIs" dxfId="1810" priority="1811" stopIfTrue="1" operator="greaterThan">
      <formula>0.75</formula>
    </cfRule>
    <cfRule type="expression" dxfId="1809" priority="1812" stopIfTrue="1">
      <formula>$D$12=0</formula>
    </cfRule>
  </conditionalFormatting>
  <conditionalFormatting sqref="O19:O20">
    <cfRule type="expression" dxfId="1808" priority="1810" stopIfTrue="1">
      <formula>$D$4="Enfants 4-10 ans"</formula>
    </cfRule>
  </conditionalFormatting>
  <conditionalFormatting sqref="O19:O20">
    <cfRule type="expression" dxfId="1807" priority="1809" stopIfTrue="1">
      <formula>O$21=100%</formula>
    </cfRule>
  </conditionalFormatting>
  <conditionalFormatting sqref="O19:O20">
    <cfRule type="cellIs" dxfId="1806" priority="1807" stopIfTrue="1" operator="greaterThan">
      <formula>0.75</formula>
    </cfRule>
    <cfRule type="expression" dxfId="1805" priority="1808" stopIfTrue="1">
      <formula>$D$12=0</formula>
    </cfRule>
  </conditionalFormatting>
  <conditionalFormatting sqref="O19:O20">
    <cfRule type="expression" dxfId="1804" priority="1806" stopIfTrue="1">
      <formula>$D$4="Enfants 4-10 ans"</formula>
    </cfRule>
  </conditionalFormatting>
  <conditionalFormatting sqref="O19:O20">
    <cfRule type="expression" dxfId="1803" priority="1805">
      <formula>O$21=100%</formula>
    </cfRule>
  </conditionalFormatting>
  <conditionalFormatting sqref="O19:O20">
    <cfRule type="cellIs" dxfId="1802" priority="1804" stopIfTrue="1" operator="greaterThan">
      <formula>0.75</formula>
    </cfRule>
  </conditionalFormatting>
  <conditionalFormatting sqref="O19:O20">
    <cfRule type="expression" dxfId="1801" priority="1803" stopIfTrue="1">
      <formula>O$21=100%</formula>
    </cfRule>
  </conditionalFormatting>
  <conditionalFormatting sqref="O19:O20">
    <cfRule type="cellIs" dxfId="1800" priority="1801" stopIfTrue="1" operator="greaterThan">
      <formula>0.75</formula>
    </cfRule>
    <cfRule type="expression" dxfId="1799" priority="1802" stopIfTrue="1">
      <formula>$D$12=0</formula>
    </cfRule>
  </conditionalFormatting>
  <conditionalFormatting sqref="O19:O20">
    <cfRule type="expression" dxfId="1798" priority="1800" stopIfTrue="1">
      <formula>$D$4="Enfants 4-10 ans"</formula>
    </cfRule>
  </conditionalFormatting>
  <conditionalFormatting sqref="O19:O20">
    <cfRule type="expression" dxfId="1797" priority="1799" stopIfTrue="1">
      <formula>O$21=100%</formula>
    </cfRule>
  </conditionalFormatting>
  <conditionalFormatting sqref="O19:O20">
    <cfRule type="cellIs" dxfId="1796" priority="1797" stopIfTrue="1" operator="greaterThan">
      <formula>0.75</formula>
    </cfRule>
    <cfRule type="expression" dxfId="1795" priority="1798" stopIfTrue="1">
      <formula>$D$12=0</formula>
    </cfRule>
  </conditionalFormatting>
  <conditionalFormatting sqref="O19:O20">
    <cfRule type="expression" dxfId="1794" priority="1796" stopIfTrue="1">
      <formula>$D$4="Enfants 4-10 ans"</formula>
    </cfRule>
  </conditionalFormatting>
  <conditionalFormatting sqref="O19:O20">
    <cfRule type="cellIs" dxfId="1793" priority="1794" stopIfTrue="1" operator="greaterThan">
      <formula>0</formula>
    </cfRule>
    <cfRule type="expression" dxfId="1792" priority="1795">
      <formula>O$21=100%</formula>
    </cfRule>
  </conditionalFormatting>
  <conditionalFormatting sqref="O19:O20">
    <cfRule type="cellIs" dxfId="1791" priority="1793" stopIfTrue="1" operator="greaterThan">
      <formula>0.75</formula>
    </cfRule>
  </conditionalFormatting>
  <conditionalFormatting sqref="O19:O20">
    <cfRule type="cellIs" dxfId="1790" priority="1791" stopIfTrue="1" operator="greaterThan">
      <formula>0</formula>
    </cfRule>
    <cfRule type="expression" dxfId="1789" priority="1792" stopIfTrue="1">
      <formula>O$21=100%</formula>
    </cfRule>
  </conditionalFormatting>
  <conditionalFormatting sqref="O19:O20">
    <cfRule type="cellIs" dxfId="1788" priority="1789" stopIfTrue="1" operator="greaterThan">
      <formula>0.75</formula>
    </cfRule>
    <cfRule type="expression" dxfId="1787" priority="1790" stopIfTrue="1">
      <formula>$D$12=0</formula>
    </cfRule>
  </conditionalFormatting>
  <conditionalFormatting sqref="O19:O20">
    <cfRule type="expression" dxfId="1786" priority="1788" stopIfTrue="1">
      <formula>$D$4="Enfants 4-10 ans"</formula>
    </cfRule>
  </conditionalFormatting>
  <conditionalFormatting sqref="O19:O20">
    <cfRule type="expression" dxfId="1785" priority="1787" stopIfTrue="1">
      <formula>O$21=100%</formula>
    </cfRule>
  </conditionalFormatting>
  <conditionalFormatting sqref="O19:O20">
    <cfRule type="cellIs" dxfId="1784" priority="1785" stopIfTrue="1" operator="greaterThan">
      <formula>0.75</formula>
    </cfRule>
    <cfRule type="expression" dxfId="1783" priority="1786" stopIfTrue="1">
      <formula>$D$12=0</formula>
    </cfRule>
  </conditionalFormatting>
  <conditionalFormatting sqref="O19:O20">
    <cfRule type="expression" dxfId="1782" priority="1784" stopIfTrue="1">
      <formula>$D$4="Enfants 4-10 ans"</formula>
    </cfRule>
  </conditionalFormatting>
  <conditionalFormatting sqref="O19:O20">
    <cfRule type="expression" dxfId="1781" priority="1783">
      <formula>O$21=100%</formula>
    </cfRule>
  </conditionalFormatting>
  <conditionalFormatting sqref="O19:O20">
    <cfRule type="cellIs" dxfId="1780" priority="1782" stopIfTrue="1" operator="greaterThan">
      <formula>0.75</formula>
    </cfRule>
  </conditionalFormatting>
  <conditionalFormatting sqref="O19:O20">
    <cfRule type="expression" dxfId="1779" priority="1781" stopIfTrue="1">
      <formula>O$21=100%</formula>
    </cfRule>
  </conditionalFormatting>
  <conditionalFormatting sqref="O19:O20">
    <cfRule type="cellIs" dxfId="1778" priority="1779" stopIfTrue="1" operator="greaterThan">
      <formula>0.75</formula>
    </cfRule>
    <cfRule type="expression" dxfId="1777" priority="1780" stopIfTrue="1">
      <formula>$D$12=0</formula>
    </cfRule>
  </conditionalFormatting>
  <conditionalFormatting sqref="O19:O20">
    <cfRule type="expression" dxfId="1776" priority="1778" stopIfTrue="1">
      <formula>$D$4="Enfants 4-10 ans"</formula>
    </cfRule>
  </conditionalFormatting>
  <conditionalFormatting sqref="O19:O20">
    <cfRule type="expression" dxfId="1775" priority="1777" stopIfTrue="1">
      <formula>O$21=100%</formula>
    </cfRule>
  </conditionalFormatting>
  <conditionalFormatting sqref="O19:O20">
    <cfRule type="cellIs" dxfId="1774" priority="1775" stopIfTrue="1" operator="greaterThan">
      <formula>0.75</formula>
    </cfRule>
    <cfRule type="expression" dxfId="1773" priority="1776" stopIfTrue="1">
      <formula>$D$12=0</formula>
    </cfRule>
  </conditionalFormatting>
  <conditionalFormatting sqref="O19:O20">
    <cfRule type="expression" dxfId="1772" priority="1774" stopIfTrue="1">
      <formula>$D$4="Enfants 4-10 ans"</formula>
    </cfRule>
  </conditionalFormatting>
  <conditionalFormatting sqref="O19:O20">
    <cfRule type="expression" dxfId="1771" priority="1773" stopIfTrue="1">
      <formula>O$21=100%</formula>
    </cfRule>
  </conditionalFormatting>
  <conditionalFormatting sqref="O19:O20">
    <cfRule type="cellIs" dxfId="1770" priority="1771" stopIfTrue="1" operator="greaterThan">
      <formula>0.75</formula>
    </cfRule>
    <cfRule type="expression" dxfId="1769" priority="1772" stopIfTrue="1">
      <formula>$D$12=0</formula>
    </cfRule>
  </conditionalFormatting>
  <conditionalFormatting sqref="O19:O20">
    <cfRule type="expression" dxfId="1768" priority="1770" stopIfTrue="1">
      <formula>$D$4="Enfants 4-10 ans"</formula>
    </cfRule>
  </conditionalFormatting>
  <conditionalFormatting sqref="O19:O20">
    <cfRule type="expression" dxfId="1767" priority="1769">
      <formula>O$21=100%</formula>
    </cfRule>
  </conditionalFormatting>
  <conditionalFormatting sqref="O19:O20">
    <cfRule type="cellIs" dxfId="1766" priority="1768" stopIfTrue="1" operator="greaterThan">
      <formula>0.75</formula>
    </cfRule>
  </conditionalFormatting>
  <conditionalFormatting sqref="O19:O20">
    <cfRule type="expression" dxfId="1765" priority="1767" stopIfTrue="1">
      <formula>O$21=100%</formula>
    </cfRule>
  </conditionalFormatting>
  <conditionalFormatting sqref="O19:O20">
    <cfRule type="cellIs" dxfId="1764" priority="1765" stopIfTrue="1" operator="greaterThan">
      <formula>0.75</formula>
    </cfRule>
    <cfRule type="expression" dxfId="1763" priority="1766" stopIfTrue="1">
      <formula>$D$12=0</formula>
    </cfRule>
  </conditionalFormatting>
  <conditionalFormatting sqref="O19:O20">
    <cfRule type="expression" dxfId="1762" priority="1764" stopIfTrue="1">
      <formula>$D$4="Enfants 4-10 ans"</formula>
    </cfRule>
  </conditionalFormatting>
  <conditionalFormatting sqref="O19:O20">
    <cfRule type="expression" dxfId="1761" priority="1763" stopIfTrue="1">
      <formula>O$21=100%</formula>
    </cfRule>
  </conditionalFormatting>
  <conditionalFormatting sqref="O19:O20">
    <cfRule type="cellIs" dxfId="1760" priority="1761" stopIfTrue="1" operator="greaterThan">
      <formula>0.75</formula>
    </cfRule>
    <cfRule type="expression" dxfId="1759" priority="1762" stopIfTrue="1">
      <formula>$D$12=0</formula>
    </cfRule>
  </conditionalFormatting>
  <conditionalFormatting sqref="O19:O20">
    <cfRule type="expression" dxfId="1758" priority="1760" stopIfTrue="1">
      <formula>$D$4="Enfants 4-10 ans"</formula>
    </cfRule>
  </conditionalFormatting>
  <conditionalFormatting sqref="O19:O20">
    <cfRule type="expression" dxfId="1757" priority="1759" stopIfTrue="1">
      <formula>O$21=100%</formula>
    </cfRule>
  </conditionalFormatting>
  <conditionalFormatting sqref="O19:O20">
    <cfRule type="cellIs" dxfId="1756" priority="1757" stopIfTrue="1" operator="greaterThan">
      <formula>0.75</formula>
    </cfRule>
    <cfRule type="expression" dxfId="1755" priority="1758" stopIfTrue="1">
      <formula>$D$12=0</formula>
    </cfRule>
  </conditionalFormatting>
  <conditionalFormatting sqref="O19:O20">
    <cfRule type="expression" dxfId="1754" priority="1756" stopIfTrue="1">
      <formula>$D$4="Enfants 4-10 ans"</formula>
    </cfRule>
  </conditionalFormatting>
  <conditionalFormatting sqref="O19:O20">
    <cfRule type="expression" dxfId="1753" priority="1755">
      <formula>O$21=100%</formula>
    </cfRule>
  </conditionalFormatting>
  <conditionalFormatting sqref="O19:O20">
    <cfRule type="cellIs" dxfId="1752" priority="1754" stopIfTrue="1" operator="greaterThan">
      <formula>0.75</formula>
    </cfRule>
  </conditionalFormatting>
  <conditionalFormatting sqref="O19:O20">
    <cfRule type="expression" dxfId="1751" priority="1753" stopIfTrue="1">
      <formula>O$21=100%</formula>
    </cfRule>
  </conditionalFormatting>
  <conditionalFormatting sqref="O19:O20">
    <cfRule type="cellIs" dxfId="1750" priority="1751" stopIfTrue="1" operator="greaterThan">
      <formula>0.75</formula>
    </cfRule>
    <cfRule type="expression" dxfId="1749" priority="1752" stopIfTrue="1">
      <formula>$D$12=0</formula>
    </cfRule>
  </conditionalFormatting>
  <conditionalFormatting sqref="O19:O20">
    <cfRule type="expression" dxfId="1748" priority="1750" stopIfTrue="1">
      <formula>$D$4="Enfants 4-10 ans"</formula>
    </cfRule>
  </conditionalFormatting>
  <conditionalFormatting sqref="O19:O20">
    <cfRule type="expression" dxfId="1747" priority="1749" stopIfTrue="1">
      <formula>O$21=100%</formula>
    </cfRule>
  </conditionalFormatting>
  <conditionalFormatting sqref="O19:O20">
    <cfRule type="cellIs" dxfId="1746" priority="1747" stopIfTrue="1" operator="greaterThan">
      <formula>0.75</formula>
    </cfRule>
    <cfRule type="expression" dxfId="1745" priority="1748" stopIfTrue="1">
      <formula>$D$12=0</formula>
    </cfRule>
  </conditionalFormatting>
  <conditionalFormatting sqref="O19:O20">
    <cfRule type="expression" dxfId="1744" priority="1746" stopIfTrue="1">
      <formula>$D$4="Enfants 4-10 ans"</formula>
    </cfRule>
  </conditionalFormatting>
  <conditionalFormatting sqref="O19:O20">
    <cfRule type="expression" dxfId="1743" priority="1745" stopIfTrue="1">
      <formula>O$21=100%</formula>
    </cfRule>
  </conditionalFormatting>
  <conditionalFormatting sqref="O19:O20">
    <cfRule type="cellIs" dxfId="1742" priority="1743" stopIfTrue="1" operator="greaterThan">
      <formula>0.75</formula>
    </cfRule>
    <cfRule type="expression" dxfId="1741" priority="1744" stopIfTrue="1">
      <formula>$D$12=0</formula>
    </cfRule>
  </conditionalFormatting>
  <conditionalFormatting sqref="O19:O20">
    <cfRule type="expression" dxfId="1740" priority="1742" stopIfTrue="1">
      <formula>$D$4="Enfants 4-10 ans"</formula>
    </cfRule>
  </conditionalFormatting>
  <conditionalFormatting sqref="O19:O20">
    <cfRule type="expression" dxfId="1739" priority="1741">
      <formula>O$21=100%</formula>
    </cfRule>
  </conditionalFormatting>
  <conditionalFormatting sqref="O19:O20">
    <cfRule type="cellIs" dxfId="1738" priority="1740" stopIfTrue="1" operator="greaterThan">
      <formula>0.75</formula>
    </cfRule>
  </conditionalFormatting>
  <conditionalFormatting sqref="O19:O20">
    <cfRule type="expression" dxfId="1737" priority="1739" stopIfTrue="1">
      <formula>O$21=100%</formula>
    </cfRule>
  </conditionalFormatting>
  <conditionalFormatting sqref="O19:O20">
    <cfRule type="cellIs" dxfId="1736" priority="1737" stopIfTrue="1" operator="greaterThan">
      <formula>0.75</formula>
    </cfRule>
    <cfRule type="expression" dxfId="1735" priority="1738" stopIfTrue="1">
      <formula>$D$12=0</formula>
    </cfRule>
  </conditionalFormatting>
  <conditionalFormatting sqref="O19:O20">
    <cfRule type="expression" dxfId="1734" priority="1736" stopIfTrue="1">
      <formula>$D$4="Enfants 4-10 ans"</formula>
    </cfRule>
  </conditionalFormatting>
  <conditionalFormatting sqref="O19:O20">
    <cfRule type="expression" dxfId="1733" priority="1735" stopIfTrue="1">
      <formula>O$21=100%</formula>
    </cfRule>
  </conditionalFormatting>
  <conditionalFormatting sqref="O19:O20">
    <cfRule type="cellIs" dxfId="1732" priority="1733" stopIfTrue="1" operator="greaterThan">
      <formula>0.75</formula>
    </cfRule>
    <cfRule type="expression" dxfId="1731" priority="1734" stopIfTrue="1">
      <formula>$D$12=0</formula>
    </cfRule>
  </conditionalFormatting>
  <conditionalFormatting sqref="O19:O20">
    <cfRule type="expression" dxfId="1730" priority="1732" stopIfTrue="1">
      <formula>$D$4="Enfants 4-10 ans"</formula>
    </cfRule>
  </conditionalFormatting>
  <conditionalFormatting sqref="J17:J20">
    <cfRule type="cellIs" dxfId="1729" priority="1730" stopIfTrue="1" operator="greaterThan">
      <formula>0</formula>
    </cfRule>
    <cfRule type="expression" dxfId="1728" priority="1731">
      <formula>J$21=100%</formula>
    </cfRule>
  </conditionalFormatting>
  <conditionalFormatting sqref="J17:J20">
    <cfRule type="cellIs" dxfId="1727" priority="1727" stopIfTrue="1" operator="greaterThan">
      <formula>0.75</formula>
    </cfRule>
    <cfRule type="expression" dxfId="1726" priority="1728" stopIfTrue="1">
      <formula>AND(J$21&lt;&gt;100%,J$21&lt;&gt;0%)</formula>
    </cfRule>
  </conditionalFormatting>
  <conditionalFormatting sqref="J17:J20">
    <cfRule type="expression" dxfId="1725" priority="1726" stopIfTrue="1">
      <formula>$D$4="Enfants 4-10 ans"</formula>
    </cfRule>
    <cfRule type="expression" dxfId="1724" priority="1729" stopIfTrue="1">
      <formula>$D$12&lt;=1</formula>
    </cfRule>
  </conditionalFormatting>
  <conditionalFormatting sqref="J17:J20">
    <cfRule type="cellIs" dxfId="1723" priority="1724" stopIfTrue="1" operator="greaterThan">
      <formula>0</formula>
    </cfRule>
    <cfRule type="expression" dxfId="1722" priority="1725" stopIfTrue="1">
      <formula>J$21=100%</formula>
    </cfRule>
  </conditionalFormatting>
  <conditionalFormatting sqref="J17:J20">
    <cfRule type="cellIs" dxfId="1721" priority="1722" stopIfTrue="1" operator="greaterThan">
      <formula>0.75</formula>
    </cfRule>
    <cfRule type="expression" dxfId="1720" priority="1723" stopIfTrue="1">
      <formula>$D$12=0</formula>
    </cfRule>
  </conditionalFormatting>
  <conditionalFormatting sqref="J17:J20">
    <cfRule type="expression" dxfId="1719" priority="1721" stopIfTrue="1">
      <formula>$D$4="Enfants 4-10 ans"</formula>
    </cfRule>
  </conditionalFormatting>
  <conditionalFormatting sqref="J17:J20">
    <cfRule type="cellIs" dxfId="1718" priority="1719" stopIfTrue="1" operator="greaterThan">
      <formula>0</formula>
    </cfRule>
    <cfRule type="expression" dxfId="1717" priority="1720">
      <formula>J$21=100%</formula>
    </cfRule>
  </conditionalFormatting>
  <conditionalFormatting sqref="J17:J20">
    <cfRule type="cellIs" dxfId="1716" priority="1718" stopIfTrue="1" operator="greaterThan">
      <formula>0.75</formula>
    </cfRule>
  </conditionalFormatting>
  <conditionalFormatting sqref="J17:J20">
    <cfRule type="cellIs" dxfId="1715" priority="1716" stopIfTrue="1" operator="greaterThan">
      <formula>0</formula>
    </cfRule>
    <cfRule type="expression" dxfId="1714" priority="1717" stopIfTrue="1">
      <formula>J$21=100%</formula>
    </cfRule>
  </conditionalFormatting>
  <conditionalFormatting sqref="J17:J20">
    <cfRule type="cellIs" dxfId="1713" priority="1714" stopIfTrue="1" operator="greaterThan">
      <formula>0.75</formula>
    </cfRule>
    <cfRule type="expression" dxfId="1712" priority="1715" stopIfTrue="1">
      <formula>$D$12=0</formula>
    </cfRule>
  </conditionalFormatting>
  <conditionalFormatting sqref="J17:J20">
    <cfRule type="expression" dxfId="1711" priority="1713" stopIfTrue="1">
      <formula>$D$4="Enfants 4-10 ans"</formula>
    </cfRule>
  </conditionalFormatting>
  <conditionalFormatting sqref="O17:O20">
    <cfRule type="cellIs" dxfId="1710" priority="1711" stopIfTrue="1" operator="greaterThan">
      <formula>0</formula>
    </cfRule>
    <cfRule type="expression" dxfId="1709" priority="1712">
      <formula>O$21=100%</formula>
    </cfRule>
  </conditionalFormatting>
  <conditionalFormatting sqref="O17:O20">
    <cfRule type="cellIs" dxfId="1708" priority="1710" stopIfTrue="1" operator="greaterThan">
      <formula>0.75</formula>
    </cfRule>
  </conditionalFormatting>
  <conditionalFormatting sqref="H17:H20">
    <cfRule type="cellIs" dxfId="1707" priority="1708" stopIfTrue="1" operator="greaterThan">
      <formula>0</formula>
    </cfRule>
    <cfRule type="expression" dxfId="1706" priority="1709">
      <formula>H$21=100%</formula>
    </cfRule>
  </conditionalFormatting>
  <conditionalFormatting sqref="H17:H20">
    <cfRule type="cellIs" dxfId="1705" priority="1705" stopIfTrue="1" operator="greaterThan">
      <formula>0.75</formula>
    </cfRule>
    <cfRule type="expression" dxfId="1704" priority="1706" stopIfTrue="1">
      <formula>AND(H$21&lt;&gt;100%,H$21&lt;&gt;0%)</formula>
    </cfRule>
  </conditionalFormatting>
  <conditionalFormatting sqref="H17:H20">
    <cfRule type="expression" dxfId="1703" priority="1704" stopIfTrue="1">
      <formula>$D$4="Enfants 4-10 ans"</formula>
    </cfRule>
    <cfRule type="expression" dxfId="1702" priority="1707" stopIfTrue="1">
      <formula>$D$12&lt;=1</formula>
    </cfRule>
  </conditionalFormatting>
  <conditionalFormatting sqref="H17:H20">
    <cfRule type="cellIs" dxfId="1701" priority="1702" stopIfTrue="1" operator="greaterThan">
      <formula>0</formula>
    </cfRule>
    <cfRule type="expression" dxfId="1700" priority="1703">
      <formula>H$21=100%</formula>
    </cfRule>
  </conditionalFormatting>
  <conditionalFormatting sqref="H17:H20">
    <cfRule type="cellIs" dxfId="1699" priority="1701" stopIfTrue="1" operator="greaterThan">
      <formula>0.75</formula>
    </cfRule>
  </conditionalFormatting>
  <conditionalFormatting sqref="H17:H20">
    <cfRule type="cellIs" dxfId="1698" priority="1699" stopIfTrue="1" operator="greaterThan">
      <formula>0</formula>
    </cfRule>
    <cfRule type="expression" dxfId="1697" priority="1700">
      <formula>H$21=100%</formula>
    </cfRule>
  </conditionalFormatting>
  <conditionalFormatting sqref="H17:H20">
    <cfRule type="cellIs" dxfId="1696" priority="1698" stopIfTrue="1" operator="greaterThan">
      <formula>0.75</formula>
    </cfRule>
  </conditionalFormatting>
  <conditionalFormatting sqref="H17:H20">
    <cfRule type="cellIs" dxfId="1695" priority="1696" stopIfTrue="1" operator="greaterThan">
      <formula>0</formula>
    </cfRule>
    <cfRule type="expression" dxfId="1694" priority="1697" stopIfTrue="1">
      <formula>H$21=100%</formula>
    </cfRule>
  </conditionalFormatting>
  <conditionalFormatting sqref="H17:H20">
    <cfRule type="cellIs" dxfId="1693" priority="1694" stopIfTrue="1" operator="greaterThan">
      <formula>0.75</formula>
    </cfRule>
    <cfRule type="expression" dxfId="1692" priority="1695" stopIfTrue="1">
      <formula>$D$12=0</formula>
    </cfRule>
  </conditionalFormatting>
  <conditionalFormatting sqref="H17:H20">
    <cfRule type="expression" dxfId="1691" priority="1693" stopIfTrue="1">
      <formula>$D$4="Enfants 4-10 ans"</formula>
    </cfRule>
  </conditionalFormatting>
  <conditionalFormatting sqref="H17:H20">
    <cfRule type="expression" dxfId="1690" priority="1692" stopIfTrue="1">
      <formula>H$21=100%</formula>
    </cfRule>
  </conditionalFormatting>
  <conditionalFormatting sqref="H17:H20">
    <cfRule type="cellIs" dxfId="1689" priority="1690" stopIfTrue="1" operator="greaterThan">
      <formula>0.75</formula>
    </cfRule>
    <cfRule type="expression" dxfId="1688" priority="1691" stopIfTrue="1">
      <formula>$D$12=0</formula>
    </cfRule>
  </conditionalFormatting>
  <conditionalFormatting sqref="H17:H20">
    <cfRule type="expression" dxfId="1687" priority="1689" stopIfTrue="1">
      <formula>$D$4="Enfants 4-10 ans"</formula>
    </cfRule>
  </conditionalFormatting>
  <conditionalFormatting sqref="H17:H20">
    <cfRule type="expression" dxfId="1686" priority="1688">
      <formula>H$21=100%</formula>
    </cfRule>
  </conditionalFormatting>
  <conditionalFormatting sqref="H17:H20">
    <cfRule type="cellIs" dxfId="1685" priority="1687" stopIfTrue="1" operator="greaterThan">
      <formula>0.75</formula>
    </cfRule>
  </conditionalFormatting>
  <conditionalFormatting sqref="H17:H20">
    <cfRule type="expression" dxfId="1684" priority="1686" stopIfTrue="1">
      <formula>H$21=100%</formula>
    </cfRule>
  </conditionalFormatting>
  <conditionalFormatting sqref="H17:H20">
    <cfRule type="cellIs" dxfId="1683" priority="1684" stopIfTrue="1" operator="greaterThan">
      <formula>0.75</formula>
    </cfRule>
    <cfRule type="expression" dxfId="1682" priority="1685" stopIfTrue="1">
      <formula>$D$12=0</formula>
    </cfRule>
  </conditionalFormatting>
  <conditionalFormatting sqref="H17:H20">
    <cfRule type="expression" dxfId="1681" priority="1683" stopIfTrue="1">
      <formula>$D$4="Enfants 4-10 ans"</formula>
    </cfRule>
  </conditionalFormatting>
  <conditionalFormatting sqref="H17:H20">
    <cfRule type="expression" dxfId="1680" priority="1682" stopIfTrue="1">
      <formula>H$21=100%</formula>
    </cfRule>
  </conditionalFormatting>
  <conditionalFormatting sqref="H17:H20">
    <cfRule type="cellIs" dxfId="1679" priority="1680" stopIfTrue="1" operator="greaterThan">
      <formula>0.75</formula>
    </cfRule>
    <cfRule type="expression" dxfId="1678" priority="1681" stopIfTrue="1">
      <formula>$D$12=0</formula>
    </cfRule>
  </conditionalFormatting>
  <conditionalFormatting sqref="H17:H20">
    <cfRule type="expression" dxfId="1677" priority="1679" stopIfTrue="1">
      <formula>$D$4="Enfants 4-10 ans"</formula>
    </cfRule>
  </conditionalFormatting>
  <conditionalFormatting sqref="H17:H20">
    <cfRule type="expression" dxfId="1676" priority="1678" stopIfTrue="1">
      <formula>H$21=100%</formula>
    </cfRule>
  </conditionalFormatting>
  <conditionalFormatting sqref="H17:H20">
    <cfRule type="cellIs" dxfId="1675" priority="1676" stopIfTrue="1" operator="greaterThan">
      <formula>0.75</formula>
    </cfRule>
    <cfRule type="expression" dxfId="1674" priority="1677" stopIfTrue="1">
      <formula>$D$12=0</formula>
    </cfRule>
  </conditionalFormatting>
  <conditionalFormatting sqref="H17:H20">
    <cfRule type="expression" dxfId="1673" priority="1675" stopIfTrue="1">
      <formula>$D$4="Enfants 4-10 ans"</formula>
    </cfRule>
  </conditionalFormatting>
  <conditionalFormatting sqref="H17:H20">
    <cfRule type="expression" dxfId="1672" priority="1674">
      <formula>H$21=100%</formula>
    </cfRule>
  </conditionalFormatting>
  <conditionalFormatting sqref="H17:H20">
    <cfRule type="cellIs" dxfId="1671" priority="1673" stopIfTrue="1" operator="greaterThan">
      <formula>0.75</formula>
    </cfRule>
  </conditionalFormatting>
  <conditionalFormatting sqref="H17:H20">
    <cfRule type="expression" dxfId="1670" priority="1672" stopIfTrue="1">
      <formula>H$21=100%</formula>
    </cfRule>
  </conditionalFormatting>
  <conditionalFormatting sqref="H17:H20">
    <cfRule type="cellIs" dxfId="1669" priority="1670" stopIfTrue="1" operator="greaterThan">
      <formula>0.75</formula>
    </cfRule>
    <cfRule type="expression" dxfId="1668" priority="1671" stopIfTrue="1">
      <formula>$D$12=0</formula>
    </cfRule>
  </conditionalFormatting>
  <conditionalFormatting sqref="H17:H20">
    <cfRule type="expression" dxfId="1667" priority="1669" stopIfTrue="1">
      <formula>$D$4="Enfants 4-10 ans"</formula>
    </cfRule>
  </conditionalFormatting>
  <conditionalFormatting sqref="H17:H20">
    <cfRule type="expression" dxfId="1666" priority="1668" stopIfTrue="1">
      <formula>H$21=100%</formula>
    </cfRule>
  </conditionalFormatting>
  <conditionalFormatting sqref="H17:H20">
    <cfRule type="cellIs" dxfId="1665" priority="1666" stopIfTrue="1" operator="greaterThan">
      <formula>0.75</formula>
    </cfRule>
    <cfRule type="expression" dxfId="1664" priority="1667" stopIfTrue="1">
      <formula>$D$12=0</formula>
    </cfRule>
  </conditionalFormatting>
  <conditionalFormatting sqref="H17:H20">
    <cfRule type="expression" dxfId="1663" priority="1665" stopIfTrue="1">
      <formula>$D$4="Enfants 4-10 ans"</formula>
    </cfRule>
  </conditionalFormatting>
  <conditionalFormatting sqref="H17:H20">
    <cfRule type="cellIs" dxfId="1662" priority="1663" stopIfTrue="1" operator="greaterThan">
      <formula>0</formula>
    </cfRule>
    <cfRule type="expression" dxfId="1661" priority="1664">
      <formula>H$21=100%</formula>
    </cfRule>
  </conditionalFormatting>
  <conditionalFormatting sqref="H17:H20">
    <cfRule type="cellIs" dxfId="1660" priority="1662" stopIfTrue="1" operator="greaterThan">
      <formula>0.75</formula>
    </cfRule>
  </conditionalFormatting>
  <conditionalFormatting sqref="H17:H20">
    <cfRule type="cellIs" dxfId="1659" priority="1660" stopIfTrue="1" operator="greaterThan">
      <formula>0</formula>
    </cfRule>
    <cfRule type="expression" dxfId="1658" priority="1661" stopIfTrue="1">
      <formula>H$21=100%</formula>
    </cfRule>
  </conditionalFormatting>
  <conditionalFormatting sqref="H17:H20">
    <cfRule type="cellIs" dxfId="1657" priority="1658" stopIfTrue="1" operator="greaterThan">
      <formula>0.75</formula>
    </cfRule>
    <cfRule type="expression" dxfId="1656" priority="1659" stopIfTrue="1">
      <formula>$D$12=0</formula>
    </cfRule>
  </conditionalFormatting>
  <conditionalFormatting sqref="H17:H20">
    <cfRule type="expression" dxfId="1655" priority="1657" stopIfTrue="1">
      <formula>$D$4="Enfants 4-10 ans"</formula>
    </cfRule>
  </conditionalFormatting>
  <conditionalFormatting sqref="H17:H20">
    <cfRule type="expression" dxfId="1654" priority="1656" stopIfTrue="1">
      <formula>H$21=100%</formula>
    </cfRule>
  </conditionalFormatting>
  <conditionalFormatting sqref="H17:H20">
    <cfRule type="cellIs" dxfId="1653" priority="1654" stopIfTrue="1" operator="greaterThan">
      <formula>0.75</formula>
    </cfRule>
    <cfRule type="expression" dxfId="1652" priority="1655" stopIfTrue="1">
      <formula>$D$12=0</formula>
    </cfRule>
  </conditionalFormatting>
  <conditionalFormatting sqref="H17:H20">
    <cfRule type="expression" dxfId="1651" priority="1653" stopIfTrue="1">
      <formula>$D$4="Enfants 4-10 ans"</formula>
    </cfRule>
  </conditionalFormatting>
  <conditionalFormatting sqref="H17:H20">
    <cfRule type="expression" dxfId="1650" priority="1652">
      <formula>H$21=100%</formula>
    </cfRule>
  </conditionalFormatting>
  <conditionalFormatting sqref="H17:H20">
    <cfRule type="cellIs" dxfId="1649" priority="1651" stopIfTrue="1" operator="greaterThan">
      <formula>0.75</formula>
    </cfRule>
  </conditionalFormatting>
  <conditionalFormatting sqref="H17:H20">
    <cfRule type="expression" dxfId="1648" priority="1650" stopIfTrue="1">
      <formula>H$21=100%</formula>
    </cfRule>
  </conditionalFormatting>
  <conditionalFormatting sqref="H17:H20">
    <cfRule type="cellIs" dxfId="1647" priority="1648" stopIfTrue="1" operator="greaterThan">
      <formula>0.75</formula>
    </cfRule>
    <cfRule type="expression" dxfId="1646" priority="1649" stopIfTrue="1">
      <formula>$D$12=0</formula>
    </cfRule>
  </conditionalFormatting>
  <conditionalFormatting sqref="H17:H20">
    <cfRule type="expression" dxfId="1645" priority="1647" stopIfTrue="1">
      <formula>$D$4="Enfants 4-10 ans"</formula>
    </cfRule>
  </conditionalFormatting>
  <conditionalFormatting sqref="H17:H20">
    <cfRule type="expression" dxfId="1644" priority="1646" stopIfTrue="1">
      <formula>H$21=100%</formula>
    </cfRule>
  </conditionalFormatting>
  <conditionalFormatting sqref="H17:H20">
    <cfRule type="cellIs" dxfId="1643" priority="1644" stopIfTrue="1" operator="greaterThan">
      <formula>0.75</formula>
    </cfRule>
    <cfRule type="expression" dxfId="1642" priority="1645" stopIfTrue="1">
      <formula>$D$12=0</formula>
    </cfRule>
  </conditionalFormatting>
  <conditionalFormatting sqref="H17:H20">
    <cfRule type="expression" dxfId="1641" priority="1643" stopIfTrue="1">
      <formula>$D$4="Enfants 4-10 ans"</formula>
    </cfRule>
  </conditionalFormatting>
  <conditionalFormatting sqref="H17:H20">
    <cfRule type="expression" dxfId="1640" priority="1642" stopIfTrue="1">
      <formula>H$21=100%</formula>
    </cfRule>
  </conditionalFormatting>
  <conditionalFormatting sqref="H17:H20">
    <cfRule type="cellIs" dxfId="1639" priority="1640" stopIfTrue="1" operator="greaterThan">
      <formula>0.75</formula>
    </cfRule>
    <cfRule type="expression" dxfId="1638" priority="1641" stopIfTrue="1">
      <formula>$D$12=0</formula>
    </cfRule>
  </conditionalFormatting>
  <conditionalFormatting sqref="H17:H20">
    <cfRule type="expression" dxfId="1637" priority="1639" stopIfTrue="1">
      <formula>$D$4="Enfants 4-10 ans"</formula>
    </cfRule>
  </conditionalFormatting>
  <conditionalFormatting sqref="H17:H20">
    <cfRule type="expression" dxfId="1636" priority="1638">
      <formula>H$21=100%</formula>
    </cfRule>
  </conditionalFormatting>
  <conditionalFormatting sqref="H17:H20">
    <cfRule type="cellIs" dxfId="1635" priority="1637" stopIfTrue="1" operator="greaterThan">
      <formula>0.75</formula>
    </cfRule>
  </conditionalFormatting>
  <conditionalFormatting sqref="H17:H20">
    <cfRule type="expression" dxfId="1634" priority="1636" stopIfTrue="1">
      <formula>H$21=100%</formula>
    </cfRule>
  </conditionalFormatting>
  <conditionalFormatting sqref="H17:H20">
    <cfRule type="cellIs" dxfId="1633" priority="1634" stopIfTrue="1" operator="greaterThan">
      <formula>0.75</formula>
    </cfRule>
    <cfRule type="expression" dxfId="1632" priority="1635" stopIfTrue="1">
      <formula>$D$12=0</formula>
    </cfRule>
  </conditionalFormatting>
  <conditionalFormatting sqref="H17:H20">
    <cfRule type="expression" dxfId="1631" priority="1633" stopIfTrue="1">
      <formula>$D$4="Enfants 4-10 ans"</formula>
    </cfRule>
  </conditionalFormatting>
  <conditionalFormatting sqref="H17:H20">
    <cfRule type="expression" dxfId="1630" priority="1632" stopIfTrue="1">
      <formula>H$21=100%</formula>
    </cfRule>
  </conditionalFormatting>
  <conditionalFormatting sqref="H17:H20">
    <cfRule type="cellIs" dxfId="1629" priority="1630" stopIfTrue="1" operator="greaterThan">
      <formula>0.75</formula>
    </cfRule>
    <cfRule type="expression" dxfId="1628" priority="1631" stopIfTrue="1">
      <formula>$D$12=0</formula>
    </cfRule>
  </conditionalFormatting>
  <conditionalFormatting sqref="H17:H20">
    <cfRule type="expression" dxfId="1627" priority="1629" stopIfTrue="1">
      <formula>$D$4="Enfants 4-10 ans"</formula>
    </cfRule>
  </conditionalFormatting>
  <conditionalFormatting sqref="H17:H20">
    <cfRule type="expression" dxfId="1626" priority="1628" stopIfTrue="1">
      <formula>H$21=100%</formula>
    </cfRule>
  </conditionalFormatting>
  <conditionalFormatting sqref="H17:H20">
    <cfRule type="cellIs" dxfId="1625" priority="1626" stopIfTrue="1" operator="greaterThan">
      <formula>0.75</formula>
    </cfRule>
    <cfRule type="expression" dxfId="1624" priority="1627" stopIfTrue="1">
      <formula>$D$12=0</formula>
    </cfRule>
  </conditionalFormatting>
  <conditionalFormatting sqref="H17:H20">
    <cfRule type="expression" dxfId="1623" priority="1625" stopIfTrue="1">
      <formula>$D$4="Enfants 4-10 ans"</formula>
    </cfRule>
  </conditionalFormatting>
  <conditionalFormatting sqref="H17:H20">
    <cfRule type="expression" dxfId="1622" priority="1624">
      <formula>H$21=100%</formula>
    </cfRule>
  </conditionalFormatting>
  <conditionalFormatting sqref="H17:H20">
    <cfRule type="cellIs" dxfId="1621" priority="1623" stopIfTrue="1" operator="greaterThan">
      <formula>0.75</formula>
    </cfRule>
  </conditionalFormatting>
  <conditionalFormatting sqref="H17:H20">
    <cfRule type="expression" dxfId="1620" priority="1622" stopIfTrue="1">
      <formula>H$21=100%</formula>
    </cfRule>
  </conditionalFormatting>
  <conditionalFormatting sqref="H17:H20">
    <cfRule type="cellIs" dxfId="1619" priority="1620" stopIfTrue="1" operator="greaterThan">
      <formula>0.75</formula>
    </cfRule>
    <cfRule type="expression" dxfId="1618" priority="1621" stopIfTrue="1">
      <formula>$D$12=0</formula>
    </cfRule>
  </conditionalFormatting>
  <conditionalFormatting sqref="H17:H20">
    <cfRule type="expression" dxfId="1617" priority="1619" stopIfTrue="1">
      <formula>$D$4="Enfants 4-10 ans"</formula>
    </cfRule>
  </conditionalFormatting>
  <conditionalFormatting sqref="H17:H20">
    <cfRule type="expression" dxfId="1616" priority="1618" stopIfTrue="1">
      <formula>H$21=100%</formula>
    </cfRule>
  </conditionalFormatting>
  <conditionalFormatting sqref="H17:H20">
    <cfRule type="cellIs" dxfId="1615" priority="1616" stopIfTrue="1" operator="greaterThan">
      <formula>0.75</formula>
    </cfRule>
    <cfRule type="expression" dxfId="1614" priority="1617" stopIfTrue="1">
      <formula>$D$12=0</formula>
    </cfRule>
  </conditionalFormatting>
  <conditionalFormatting sqref="H17:H20">
    <cfRule type="expression" dxfId="1613" priority="1615" stopIfTrue="1">
      <formula>$D$4="Enfants 4-10 ans"</formula>
    </cfRule>
  </conditionalFormatting>
  <conditionalFormatting sqref="H17:H20">
    <cfRule type="expression" dxfId="1612" priority="1614" stopIfTrue="1">
      <formula>H$21=100%</formula>
    </cfRule>
  </conditionalFormatting>
  <conditionalFormatting sqref="H17:H20">
    <cfRule type="cellIs" dxfId="1611" priority="1612" stopIfTrue="1" operator="greaterThan">
      <formula>0.75</formula>
    </cfRule>
    <cfRule type="expression" dxfId="1610" priority="1613" stopIfTrue="1">
      <formula>$D$12=0</formula>
    </cfRule>
  </conditionalFormatting>
  <conditionalFormatting sqref="H17:H20">
    <cfRule type="expression" dxfId="1609" priority="1611" stopIfTrue="1">
      <formula>$D$4="Enfants 4-10 ans"</formula>
    </cfRule>
  </conditionalFormatting>
  <conditionalFormatting sqref="H17:H20">
    <cfRule type="expression" dxfId="1608" priority="1610">
      <formula>H$21=100%</formula>
    </cfRule>
  </conditionalFormatting>
  <conditionalFormatting sqref="H17:H20">
    <cfRule type="cellIs" dxfId="1607" priority="1609" stopIfTrue="1" operator="greaterThan">
      <formula>0.75</formula>
    </cfRule>
  </conditionalFormatting>
  <conditionalFormatting sqref="H17:H20">
    <cfRule type="expression" dxfId="1606" priority="1608" stopIfTrue="1">
      <formula>H$21=100%</formula>
    </cfRule>
  </conditionalFormatting>
  <conditionalFormatting sqref="H17:H20">
    <cfRule type="cellIs" dxfId="1605" priority="1606" stopIfTrue="1" operator="greaterThan">
      <formula>0.75</formula>
    </cfRule>
    <cfRule type="expression" dxfId="1604" priority="1607" stopIfTrue="1">
      <formula>$D$12=0</formula>
    </cfRule>
  </conditionalFormatting>
  <conditionalFormatting sqref="H17:H20">
    <cfRule type="expression" dxfId="1603" priority="1605" stopIfTrue="1">
      <formula>$D$4="Enfants 4-10 ans"</formula>
    </cfRule>
  </conditionalFormatting>
  <conditionalFormatting sqref="H17:H20">
    <cfRule type="expression" dxfId="1602" priority="1604" stopIfTrue="1">
      <formula>H$21=100%</formula>
    </cfRule>
  </conditionalFormatting>
  <conditionalFormatting sqref="H17:H20">
    <cfRule type="cellIs" dxfId="1601" priority="1602" stopIfTrue="1" operator="greaterThan">
      <formula>0.75</formula>
    </cfRule>
    <cfRule type="expression" dxfId="1600" priority="1603" stopIfTrue="1">
      <formula>$D$12=0</formula>
    </cfRule>
  </conditionalFormatting>
  <conditionalFormatting sqref="H17:H20">
    <cfRule type="expression" dxfId="1599" priority="1601" stopIfTrue="1">
      <formula>$D$4="Enfants 4-10 ans"</formula>
    </cfRule>
  </conditionalFormatting>
  <conditionalFormatting sqref="H19:H20">
    <cfRule type="cellIs" dxfId="1598" priority="1599" stopIfTrue="1" operator="greaterThan">
      <formula>0</formula>
    </cfRule>
    <cfRule type="expression" dxfId="1597" priority="1600">
      <formula>H$21=100%</formula>
    </cfRule>
  </conditionalFormatting>
  <conditionalFormatting sqref="H19:H20">
    <cfRule type="cellIs" dxfId="1596" priority="1598" stopIfTrue="1" operator="greaterThan">
      <formula>0.75</formula>
    </cfRule>
  </conditionalFormatting>
  <conditionalFormatting sqref="H19:H20">
    <cfRule type="cellIs" dxfId="1595" priority="1596" stopIfTrue="1" operator="greaterThan">
      <formula>0</formula>
    </cfRule>
    <cfRule type="expression" dxfId="1594" priority="1597" stopIfTrue="1">
      <formula>H$21=100%</formula>
    </cfRule>
  </conditionalFormatting>
  <conditionalFormatting sqref="H19:H20">
    <cfRule type="cellIs" dxfId="1593" priority="1594" stopIfTrue="1" operator="greaterThan">
      <formula>0.75</formula>
    </cfRule>
    <cfRule type="expression" dxfId="1592" priority="1595" stopIfTrue="1">
      <formula>$D$12=0</formula>
    </cfRule>
  </conditionalFormatting>
  <conditionalFormatting sqref="H19:H20">
    <cfRule type="expression" dxfId="1591" priority="1593" stopIfTrue="1">
      <formula>$D$4="Enfants 4-10 ans"</formula>
    </cfRule>
  </conditionalFormatting>
  <conditionalFormatting sqref="H19:H20">
    <cfRule type="expression" dxfId="1590" priority="1592" stopIfTrue="1">
      <formula>H$21=100%</formula>
    </cfRule>
  </conditionalFormatting>
  <conditionalFormatting sqref="H19:H20">
    <cfRule type="cellIs" dxfId="1589" priority="1590" stopIfTrue="1" operator="greaterThan">
      <formula>0.75</formula>
    </cfRule>
    <cfRule type="expression" dxfId="1588" priority="1591" stopIfTrue="1">
      <formula>$D$12=0</formula>
    </cfRule>
  </conditionalFormatting>
  <conditionalFormatting sqref="H19:H20">
    <cfRule type="expression" dxfId="1587" priority="1589" stopIfTrue="1">
      <formula>$D$4="Enfants 4-10 ans"</formula>
    </cfRule>
  </conditionalFormatting>
  <conditionalFormatting sqref="H19:H20">
    <cfRule type="expression" dxfId="1586" priority="1588">
      <formula>H$21=100%</formula>
    </cfRule>
  </conditionalFormatting>
  <conditionalFormatting sqref="H19:H20">
    <cfRule type="cellIs" dxfId="1585" priority="1587" stopIfTrue="1" operator="greaterThan">
      <formula>0.75</formula>
    </cfRule>
  </conditionalFormatting>
  <conditionalFormatting sqref="H19:H20">
    <cfRule type="expression" dxfId="1584" priority="1586" stopIfTrue="1">
      <formula>H$21=100%</formula>
    </cfRule>
  </conditionalFormatting>
  <conditionalFormatting sqref="H19:H20">
    <cfRule type="cellIs" dxfId="1583" priority="1584" stopIfTrue="1" operator="greaterThan">
      <formula>0.75</formula>
    </cfRule>
    <cfRule type="expression" dxfId="1582" priority="1585" stopIfTrue="1">
      <formula>$D$12=0</formula>
    </cfRule>
  </conditionalFormatting>
  <conditionalFormatting sqref="H19:H20">
    <cfRule type="expression" dxfId="1581" priority="1583" stopIfTrue="1">
      <formula>$D$4="Enfants 4-10 ans"</formula>
    </cfRule>
  </conditionalFormatting>
  <conditionalFormatting sqref="H19:H20">
    <cfRule type="expression" dxfId="1580" priority="1582" stopIfTrue="1">
      <formula>H$21=100%</formula>
    </cfRule>
  </conditionalFormatting>
  <conditionalFormatting sqref="H19:H20">
    <cfRule type="cellIs" dxfId="1579" priority="1580" stopIfTrue="1" operator="greaterThan">
      <formula>0.75</formula>
    </cfRule>
    <cfRule type="expression" dxfId="1578" priority="1581" stopIfTrue="1">
      <formula>$D$12=0</formula>
    </cfRule>
  </conditionalFormatting>
  <conditionalFormatting sqref="H19:H20">
    <cfRule type="expression" dxfId="1577" priority="1579" stopIfTrue="1">
      <formula>$D$4="Enfants 4-10 ans"</formula>
    </cfRule>
  </conditionalFormatting>
  <conditionalFormatting sqref="H19:H20">
    <cfRule type="expression" dxfId="1576" priority="1578" stopIfTrue="1">
      <formula>H$21=100%</formula>
    </cfRule>
  </conditionalFormatting>
  <conditionalFormatting sqref="H19:H20">
    <cfRule type="cellIs" dxfId="1575" priority="1576" stopIfTrue="1" operator="greaterThan">
      <formula>0.75</formula>
    </cfRule>
    <cfRule type="expression" dxfId="1574" priority="1577" stopIfTrue="1">
      <formula>$D$12=0</formula>
    </cfRule>
  </conditionalFormatting>
  <conditionalFormatting sqref="H19:H20">
    <cfRule type="expression" dxfId="1573" priority="1575" stopIfTrue="1">
      <formula>$D$4="Enfants 4-10 ans"</formula>
    </cfRule>
  </conditionalFormatting>
  <conditionalFormatting sqref="H19:H20">
    <cfRule type="expression" dxfId="1572" priority="1574">
      <formula>H$21=100%</formula>
    </cfRule>
  </conditionalFormatting>
  <conditionalFormatting sqref="H19:H20">
    <cfRule type="cellIs" dxfId="1571" priority="1573" stopIfTrue="1" operator="greaterThan">
      <formula>0.75</formula>
    </cfRule>
  </conditionalFormatting>
  <conditionalFormatting sqref="H19:H20">
    <cfRule type="expression" dxfId="1570" priority="1572" stopIfTrue="1">
      <formula>H$21=100%</formula>
    </cfRule>
  </conditionalFormatting>
  <conditionalFormatting sqref="H19:H20">
    <cfRule type="cellIs" dxfId="1569" priority="1570" stopIfTrue="1" operator="greaterThan">
      <formula>0.75</formula>
    </cfRule>
    <cfRule type="expression" dxfId="1568" priority="1571" stopIfTrue="1">
      <formula>$D$12=0</formula>
    </cfRule>
  </conditionalFormatting>
  <conditionalFormatting sqref="H19:H20">
    <cfRule type="expression" dxfId="1567" priority="1569" stopIfTrue="1">
      <formula>$D$4="Enfants 4-10 ans"</formula>
    </cfRule>
  </conditionalFormatting>
  <conditionalFormatting sqref="H19:H20">
    <cfRule type="expression" dxfId="1566" priority="1568" stopIfTrue="1">
      <formula>H$21=100%</formula>
    </cfRule>
  </conditionalFormatting>
  <conditionalFormatting sqref="H19:H20">
    <cfRule type="cellIs" dxfId="1565" priority="1566" stopIfTrue="1" operator="greaterThan">
      <formula>0.75</formula>
    </cfRule>
    <cfRule type="expression" dxfId="1564" priority="1567" stopIfTrue="1">
      <formula>$D$12=0</formula>
    </cfRule>
  </conditionalFormatting>
  <conditionalFormatting sqref="H19:H20">
    <cfRule type="expression" dxfId="1563" priority="1565" stopIfTrue="1">
      <formula>$D$4="Enfants 4-10 ans"</formula>
    </cfRule>
  </conditionalFormatting>
  <conditionalFormatting sqref="H19:H20">
    <cfRule type="expression" dxfId="1562" priority="1564" stopIfTrue="1">
      <formula>H$21=100%</formula>
    </cfRule>
  </conditionalFormatting>
  <conditionalFormatting sqref="H19:H20">
    <cfRule type="cellIs" dxfId="1561" priority="1562" stopIfTrue="1" operator="greaterThan">
      <formula>0.75</formula>
    </cfRule>
    <cfRule type="expression" dxfId="1560" priority="1563" stopIfTrue="1">
      <formula>$D$12=0</formula>
    </cfRule>
  </conditionalFormatting>
  <conditionalFormatting sqref="H19:H20">
    <cfRule type="expression" dxfId="1559" priority="1561" stopIfTrue="1">
      <formula>$D$4="Enfants 4-10 ans"</formula>
    </cfRule>
  </conditionalFormatting>
  <conditionalFormatting sqref="H19:H20">
    <cfRule type="expression" dxfId="1558" priority="1560">
      <formula>H$21=100%</formula>
    </cfRule>
  </conditionalFormatting>
  <conditionalFormatting sqref="H19:H20">
    <cfRule type="cellIs" dxfId="1557" priority="1559" stopIfTrue="1" operator="greaterThan">
      <formula>0.75</formula>
    </cfRule>
  </conditionalFormatting>
  <conditionalFormatting sqref="H19:H20">
    <cfRule type="expression" dxfId="1556" priority="1558" stopIfTrue="1">
      <formula>H$21=100%</formula>
    </cfRule>
  </conditionalFormatting>
  <conditionalFormatting sqref="H19:H20">
    <cfRule type="cellIs" dxfId="1555" priority="1556" stopIfTrue="1" operator="greaterThan">
      <formula>0.75</formula>
    </cfRule>
    <cfRule type="expression" dxfId="1554" priority="1557" stopIfTrue="1">
      <formula>$D$12=0</formula>
    </cfRule>
  </conditionalFormatting>
  <conditionalFormatting sqref="H19:H20">
    <cfRule type="expression" dxfId="1553" priority="1555" stopIfTrue="1">
      <formula>$D$4="Enfants 4-10 ans"</formula>
    </cfRule>
  </conditionalFormatting>
  <conditionalFormatting sqref="H19:H20">
    <cfRule type="expression" dxfId="1552" priority="1554" stopIfTrue="1">
      <formula>H$21=100%</formula>
    </cfRule>
  </conditionalFormatting>
  <conditionalFormatting sqref="H19:H20">
    <cfRule type="cellIs" dxfId="1551" priority="1552" stopIfTrue="1" operator="greaterThan">
      <formula>0.75</formula>
    </cfRule>
    <cfRule type="expression" dxfId="1550" priority="1553" stopIfTrue="1">
      <formula>$D$12=0</formula>
    </cfRule>
  </conditionalFormatting>
  <conditionalFormatting sqref="H19:H20">
    <cfRule type="expression" dxfId="1549" priority="1551" stopIfTrue="1">
      <formula>$D$4="Enfants 4-10 ans"</formula>
    </cfRule>
  </conditionalFormatting>
  <conditionalFormatting sqref="H19:H20">
    <cfRule type="expression" dxfId="1548" priority="1550" stopIfTrue="1">
      <formula>H$21=100%</formula>
    </cfRule>
  </conditionalFormatting>
  <conditionalFormatting sqref="H19:H20">
    <cfRule type="cellIs" dxfId="1547" priority="1548" stopIfTrue="1" operator="greaterThan">
      <formula>0.75</formula>
    </cfRule>
    <cfRule type="expression" dxfId="1546" priority="1549" stopIfTrue="1">
      <formula>$D$12=0</formula>
    </cfRule>
  </conditionalFormatting>
  <conditionalFormatting sqref="H19:H20">
    <cfRule type="expression" dxfId="1545" priority="1547" stopIfTrue="1">
      <formula>$D$4="Enfants 4-10 ans"</formula>
    </cfRule>
  </conditionalFormatting>
  <conditionalFormatting sqref="H19:H20">
    <cfRule type="expression" dxfId="1544" priority="1546">
      <formula>H$21=100%</formula>
    </cfRule>
  </conditionalFormatting>
  <conditionalFormatting sqref="H19:H20">
    <cfRule type="cellIs" dxfId="1543" priority="1545" stopIfTrue="1" operator="greaterThan">
      <formula>0.75</formula>
    </cfRule>
  </conditionalFormatting>
  <conditionalFormatting sqref="H19:H20">
    <cfRule type="expression" dxfId="1542" priority="1544" stopIfTrue="1">
      <formula>H$21=100%</formula>
    </cfRule>
  </conditionalFormatting>
  <conditionalFormatting sqref="H19:H20">
    <cfRule type="cellIs" dxfId="1541" priority="1542" stopIfTrue="1" operator="greaterThan">
      <formula>0.75</formula>
    </cfRule>
    <cfRule type="expression" dxfId="1540" priority="1543" stopIfTrue="1">
      <formula>$D$12=0</formula>
    </cfRule>
  </conditionalFormatting>
  <conditionalFormatting sqref="H19:H20">
    <cfRule type="expression" dxfId="1539" priority="1541" stopIfTrue="1">
      <formula>$D$4="Enfants 4-10 ans"</formula>
    </cfRule>
  </conditionalFormatting>
  <conditionalFormatting sqref="H19:H20">
    <cfRule type="expression" dxfId="1538" priority="1540" stopIfTrue="1">
      <formula>H$21=100%</formula>
    </cfRule>
  </conditionalFormatting>
  <conditionalFormatting sqref="H19:H20">
    <cfRule type="cellIs" dxfId="1537" priority="1538" stopIfTrue="1" operator="greaterThan">
      <formula>0.75</formula>
    </cfRule>
    <cfRule type="expression" dxfId="1536" priority="1539" stopIfTrue="1">
      <formula>$D$12=0</formula>
    </cfRule>
  </conditionalFormatting>
  <conditionalFormatting sqref="H19:H20">
    <cfRule type="expression" dxfId="1535" priority="1537" stopIfTrue="1">
      <formula>$D$4="Enfants 4-10 ans"</formula>
    </cfRule>
  </conditionalFormatting>
  <conditionalFormatting sqref="H19:H20">
    <cfRule type="cellIs" dxfId="1534" priority="1535" stopIfTrue="1" operator="greaterThan">
      <formula>0</formula>
    </cfRule>
    <cfRule type="expression" dxfId="1533" priority="1536">
      <formula>H$21=100%</formula>
    </cfRule>
  </conditionalFormatting>
  <conditionalFormatting sqref="H19:H20">
    <cfRule type="cellIs" dxfId="1532" priority="1532" stopIfTrue="1" operator="greaterThan">
      <formula>0.75</formula>
    </cfRule>
    <cfRule type="expression" dxfId="1531" priority="1533" stopIfTrue="1">
      <formula>AND(H$21&lt;&gt;100%,H$21&lt;&gt;0%)</formula>
    </cfRule>
  </conditionalFormatting>
  <conditionalFormatting sqref="H19:H20">
    <cfRule type="expression" dxfId="1530" priority="1531" stopIfTrue="1">
      <formula>$D$4="Enfants 4-10 ans"</formula>
    </cfRule>
    <cfRule type="expression" dxfId="1529" priority="1534" stopIfTrue="1">
      <formula>$D$12&lt;=1</formula>
    </cfRule>
  </conditionalFormatting>
  <conditionalFormatting sqref="H19:H20">
    <cfRule type="cellIs" dxfId="1528" priority="1529" stopIfTrue="1" operator="greaterThan">
      <formula>0</formula>
    </cfRule>
    <cfRule type="expression" dxfId="1527" priority="1530">
      <formula>H$21=100%</formula>
    </cfRule>
  </conditionalFormatting>
  <conditionalFormatting sqref="H19:H20">
    <cfRule type="cellIs" dxfId="1526" priority="1528" stopIfTrue="1" operator="greaterThan">
      <formula>0.75</formula>
    </cfRule>
  </conditionalFormatting>
  <conditionalFormatting sqref="H19:H20">
    <cfRule type="cellIs" dxfId="1525" priority="1526" stopIfTrue="1" operator="greaterThan">
      <formula>0</formula>
    </cfRule>
    <cfRule type="expression" dxfId="1524" priority="1527">
      <formula>H$21=100%</formula>
    </cfRule>
  </conditionalFormatting>
  <conditionalFormatting sqref="H19:H20">
    <cfRule type="cellIs" dxfId="1523" priority="1525" stopIfTrue="1" operator="greaterThan">
      <formula>0.75</formula>
    </cfRule>
  </conditionalFormatting>
  <conditionalFormatting sqref="H19:H20">
    <cfRule type="cellIs" dxfId="1522" priority="1523" stopIfTrue="1" operator="greaterThan">
      <formula>0</formula>
    </cfRule>
    <cfRule type="expression" dxfId="1521" priority="1524" stopIfTrue="1">
      <formula>H$21=100%</formula>
    </cfRule>
  </conditionalFormatting>
  <conditionalFormatting sqref="H19:H20">
    <cfRule type="cellIs" dxfId="1520" priority="1521" stopIfTrue="1" operator="greaterThan">
      <formula>0.75</formula>
    </cfRule>
    <cfRule type="expression" dxfId="1519" priority="1522" stopIfTrue="1">
      <formula>$D$12=0</formula>
    </cfRule>
  </conditionalFormatting>
  <conditionalFormatting sqref="H19:H20">
    <cfRule type="expression" dxfId="1518" priority="1520" stopIfTrue="1">
      <formula>$D$4="Enfants 4-10 ans"</formula>
    </cfRule>
  </conditionalFormatting>
  <conditionalFormatting sqref="H19:H20">
    <cfRule type="expression" dxfId="1517" priority="1519" stopIfTrue="1">
      <formula>H$21=100%</formula>
    </cfRule>
  </conditionalFormatting>
  <conditionalFormatting sqref="H19:H20">
    <cfRule type="cellIs" dxfId="1516" priority="1517" stopIfTrue="1" operator="greaterThan">
      <formula>0.75</formula>
    </cfRule>
    <cfRule type="expression" dxfId="1515" priority="1518" stopIfTrue="1">
      <formula>$D$12=0</formula>
    </cfRule>
  </conditionalFormatting>
  <conditionalFormatting sqref="H19:H20">
    <cfRule type="expression" dxfId="1514" priority="1516" stopIfTrue="1">
      <formula>$D$4="Enfants 4-10 ans"</formula>
    </cfRule>
  </conditionalFormatting>
  <conditionalFormatting sqref="H19:H20">
    <cfRule type="expression" dxfId="1513" priority="1515">
      <formula>H$21=100%</formula>
    </cfRule>
  </conditionalFormatting>
  <conditionalFormatting sqref="H19:H20">
    <cfRule type="cellIs" dxfId="1512" priority="1514" stopIfTrue="1" operator="greaterThan">
      <formula>0.75</formula>
    </cfRule>
  </conditionalFormatting>
  <conditionalFormatting sqref="H19:H20">
    <cfRule type="expression" dxfId="1511" priority="1513" stopIfTrue="1">
      <formula>H$21=100%</formula>
    </cfRule>
  </conditionalFormatting>
  <conditionalFormatting sqref="H19:H20">
    <cfRule type="cellIs" dxfId="1510" priority="1511" stopIfTrue="1" operator="greaterThan">
      <formula>0.75</formula>
    </cfRule>
    <cfRule type="expression" dxfId="1509" priority="1512" stopIfTrue="1">
      <formula>$D$12=0</formula>
    </cfRule>
  </conditionalFormatting>
  <conditionalFormatting sqref="H19:H20">
    <cfRule type="expression" dxfId="1508" priority="1510" stopIfTrue="1">
      <formula>$D$4="Enfants 4-10 ans"</formula>
    </cfRule>
  </conditionalFormatting>
  <conditionalFormatting sqref="H19:H20">
    <cfRule type="expression" dxfId="1507" priority="1509" stopIfTrue="1">
      <formula>H$21=100%</formula>
    </cfRule>
  </conditionalFormatting>
  <conditionalFormatting sqref="H19:H20">
    <cfRule type="cellIs" dxfId="1506" priority="1507" stopIfTrue="1" operator="greaterThan">
      <formula>0.75</formula>
    </cfRule>
    <cfRule type="expression" dxfId="1505" priority="1508" stopIfTrue="1">
      <formula>$D$12=0</formula>
    </cfRule>
  </conditionalFormatting>
  <conditionalFormatting sqref="H19:H20">
    <cfRule type="expression" dxfId="1504" priority="1506" stopIfTrue="1">
      <formula>$D$4="Enfants 4-10 ans"</formula>
    </cfRule>
  </conditionalFormatting>
  <conditionalFormatting sqref="H19:H20">
    <cfRule type="expression" dxfId="1503" priority="1505" stopIfTrue="1">
      <formula>H$21=100%</formula>
    </cfRule>
  </conditionalFormatting>
  <conditionalFormatting sqref="H19:H20">
    <cfRule type="cellIs" dxfId="1502" priority="1503" stopIfTrue="1" operator="greaterThan">
      <formula>0.75</formula>
    </cfRule>
    <cfRule type="expression" dxfId="1501" priority="1504" stopIfTrue="1">
      <formula>$D$12=0</formula>
    </cfRule>
  </conditionalFormatting>
  <conditionalFormatting sqref="H19:H20">
    <cfRule type="expression" dxfId="1500" priority="1502" stopIfTrue="1">
      <formula>$D$4="Enfants 4-10 ans"</formula>
    </cfRule>
  </conditionalFormatting>
  <conditionalFormatting sqref="H19:H20">
    <cfRule type="expression" dxfId="1499" priority="1501">
      <formula>H$21=100%</formula>
    </cfRule>
  </conditionalFormatting>
  <conditionalFormatting sqref="H19:H20">
    <cfRule type="cellIs" dxfId="1498" priority="1500" stopIfTrue="1" operator="greaterThan">
      <formula>0.75</formula>
    </cfRule>
  </conditionalFormatting>
  <conditionalFormatting sqref="H19:H20">
    <cfRule type="expression" dxfId="1497" priority="1499" stopIfTrue="1">
      <formula>H$21=100%</formula>
    </cfRule>
  </conditionalFormatting>
  <conditionalFormatting sqref="H19:H20">
    <cfRule type="cellIs" dxfId="1496" priority="1497" stopIfTrue="1" operator="greaterThan">
      <formula>0.75</formula>
    </cfRule>
    <cfRule type="expression" dxfId="1495" priority="1498" stopIfTrue="1">
      <formula>$D$12=0</formula>
    </cfRule>
  </conditionalFormatting>
  <conditionalFormatting sqref="H19:H20">
    <cfRule type="expression" dxfId="1494" priority="1496" stopIfTrue="1">
      <formula>$D$4="Enfants 4-10 ans"</formula>
    </cfRule>
  </conditionalFormatting>
  <conditionalFormatting sqref="H19:H20">
    <cfRule type="expression" dxfId="1493" priority="1495" stopIfTrue="1">
      <formula>H$21=100%</formula>
    </cfRule>
  </conditionalFormatting>
  <conditionalFormatting sqref="H19:H20">
    <cfRule type="cellIs" dxfId="1492" priority="1493" stopIfTrue="1" operator="greaterThan">
      <formula>0.75</formula>
    </cfRule>
    <cfRule type="expression" dxfId="1491" priority="1494" stopIfTrue="1">
      <formula>$D$12=0</formula>
    </cfRule>
  </conditionalFormatting>
  <conditionalFormatting sqref="H19:H20">
    <cfRule type="expression" dxfId="1490" priority="1492" stopIfTrue="1">
      <formula>$D$4="Enfants 4-10 ans"</formula>
    </cfRule>
  </conditionalFormatting>
  <conditionalFormatting sqref="H19:H20">
    <cfRule type="cellIs" dxfId="1489" priority="1490" stopIfTrue="1" operator="greaterThan">
      <formula>0</formula>
    </cfRule>
    <cfRule type="expression" dxfId="1488" priority="1491">
      <formula>H$21=100%</formula>
    </cfRule>
  </conditionalFormatting>
  <conditionalFormatting sqref="H19:H20">
    <cfRule type="cellIs" dxfId="1487" priority="1489" stopIfTrue="1" operator="greaterThan">
      <formula>0.75</formula>
    </cfRule>
  </conditionalFormatting>
  <conditionalFormatting sqref="H19:H20">
    <cfRule type="cellIs" dxfId="1486" priority="1487" stopIfTrue="1" operator="greaterThan">
      <formula>0</formula>
    </cfRule>
    <cfRule type="expression" dxfId="1485" priority="1488" stopIfTrue="1">
      <formula>H$21=100%</formula>
    </cfRule>
  </conditionalFormatting>
  <conditionalFormatting sqref="H19:H20">
    <cfRule type="cellIs" dxfId="1484" priority="1485" stopIfTrue="1" operator="greaterThan">
      <formula>0.75</formula>
    </cfRule>
    <cfRule type="expression" dxfId="1483" priority="1486" stopIfTrue="1">
      <formula>$D$12=0</formula>
    </cfRule>
  </conditionalFormatting>
  <conditionalFormatting sqref="H19:H20">
    <cfRule type="expression" dxfId="1482" priority="1484" stopIfTrue="1">
      <formula>$D$4="Enfants 4-10 ans"</formula>
    </cfRule>
  </conditionalFormatting>
  <conditionalFormatting sqref="H19:H20">
    <cfRule type="expression" dxfId="1481" priority="1483" stopIfTrue="1">
      <formula>H$21=100%</formula>
    </cfRule>
  </conditionalFormatting>
  <conditionalFormatting sqref="H19:H20">
    <cfRule type="cellIs" dxfId="1480" priority="1481" stopIfTrue="1" operator="greaterThan">
      <formula>0.75</formula>
    </cfRule>
    <cfRule type="expression" dxfId="1479" priority="1482" stopIfTrue="1">
      <formula>$D$12=0</formula>
    </cfRule>
  </conditionalFormatting>
  <conditionalFormatting sqref="H19:H20">
    <cfRule type="expression" dxfId="1478" priority="1480" stopIfTrue="1">
      <formula>$D$4="Enfants 4-10 ans"</formula>
    </cfRule>
  </conditionalFormatting>
  <conditionalFormatting sqref="H19:H20">
    <cfRule type="expression" dxfId="1477" priority="1479">
      <formula>H$21=100%</formula>
    </cfRule>
  </conditionalFormatting>
  <conditionalFormatting sqref="H19:H20">
    <cfRule type="cellIs" dxfId="1476" priority="1478" stopIfTrue="1" operator="greaterThan">
      <formula>0.75</formula>
    </cfRule>
  </conditionalFormatting>
  <conditionalFormatting sqref="H19:H20">
    <cfRule type="expression" dxfId="1475" priority="1477" stopIfTrue="1">
      <formula>H$21=100%</formula>
    </cfRule>
  </conditionalFormatting>
  <conditionalFormatting sqref="H19:H20">
    <cfRule type="cellIs" dxfId="1474" priority="1475" stopIfTrue="1" operator="greaterThan">
      <formula>0.75</formula>
    </cfRule>
    <cfRule type="expression" dxfId="1473" priority="1476" stopIfTrue="1">
      <formula>$D$12=0</formula>
    </cfRule>
  </conditionalFormatting>
  <conditionalFormatting sqref="H19:H20">
    <cfRule type="expression" dxfId="1472" priority="1474" stopIfTrue="1">
      <formula>$D$4="Enfants 4-10 ans"</formula>
    </cfRule>
  </conditionalFormatting>
  <conditionalFormatting sqref="H19:H20">
    <cfRule type="expression" dxfId="1471" priority="1473" stopIfTrue="1">
      <formula>H$21=100%</formula>
    </cfRule>
  </conditionalFormatting>
  <conditionalFormatting sqref="H19:H20">
    <cfRule type="cellIs" dxfId="1470" priority="1471" stopIfTrue="1" operator="greaterThan">
      <formula>0.75</formula>
    </cfRule>
    <cfRule type="expression" dxfId="1469" priority="1472" stopIfTrue="1">
      <formula>$D$12=0</formula>
    </cfRule>
  </conditionalFormatting>
  <conditionalFormatting sqref="H19:H20">
    <cfRule type="expression" dxfId="1468" priority="1470" stopIfTrue="1">
      <formula>$D$4="Enfants 4-10 ans"</formula>
    </cfRule>
  </conditionalFormatting>
  <conditionalFormatting sqref="H19:H20">
    <cfRule type="expression" dxfId="1467" priority="1469" stopIfTrue="1">
      <formula>H$21=100%</formula>
    </cfRule>
  </conditionalFormatting>
  <conditionalFormatting sqref="H19:H20">
    <cfRule type="cellIs" dxfId="1466" priority="1467" stopIfTrue="1" operator="greaterThan">
      <formula>0.75</formula>
    </cfRule>
    <cfRule type="expression" dxfId="1465" priority="1468" stopIfTrue="1">
      <formula>$D$12=0</formula>
    </cfRule>
  </conditionalFormatting>
  <conditionalFormatting sqref="H19:H20">
    <cfRule type="expression" dxfId="1464" priority="1466" stopIfTrue="1">
      <formula>$D$4="Enfants 4-10 ans"</formula>
    </cfRule>
  </conditionalFormatting>
  <conditionalFormatting sqref="H19:H20">
    <cfRule type="expression" dxfId="1463" priority="1465">
      <formula>H$21=100%</formula>
    </cfRule>
  </conditionalFormatting>
  <conditionalFormatting sqref="H19:H20">
    <cfRule type="cellIs" dxfId="1462" priority="1464" stopIfTrue="1" operator="greaterThan">
      <formula>0.75</formula>
    </cfRule>
  </conditionalFormatting>
  <conditionalFormatting sqref="H19:H20">
    <cfRule type="expression" dxfId="1461" priority="1463" stopIfTrue="1">
      <formula>H$21=100%</formula>
    </cfRule>
  </conditionalFormatting>
  <conditionalFormatting sqref="H19:H20">
    <cfRule type="cellIs" dxfId="1460" priority="1461" stopIfTrue="1" operator="greaterThan">
      <formula>0.75</formula>
    </cfRule>
    <cfRule type="expression" dxfId="1459" priority="1462" stopIfTrue="1">
      <formula>$D$12=0</formula>
    </cfRule>
  </conditionalFormatting>
  <conditionalFormatting sqref="H19:H20">
    <cfRule type="expression" dxfId="1458" priority="1460" stopIfTrue="1">
      <formula>$D$4="Enfants 4-10 ans"</formula>
    </cfRule>
  </conditionalFormatting>
  <conditionalFormatting sqref="H19:H20">
    <cfRule type="expression" dxfId="1457" priority="1459" stopIfTrue="1">
      <formula>H$21=100%</formula>
    </cfRule>
  </conditionalFormatting>
  <conditionalFormatting sqref="H19:H20">
    <cfRule type="cellIs" dxfId="1456" priority="1457" stopIfTrue="1" operator="greaterThan">
      <formula>0.75</formula>
    </cfRule>
    <cfRule type="expression" dxfId="1455" priority="1458" stopIfTrue="1">
      <formula>$D$12=0</formula>
    </cfRule>
  </conditionalFormatting>
  <conditionalFormatting sqref="H19:H20">
    <cfRule type="expression" dxfId="1454" priority="1456" stopIfTrue="1">
      <formula>$D$4="Enfants 4-10 ans"</formula>
    </cfRule>
  </conditionalFormatting>
  <conditionalFormatting sqref="H19:H20">
    <cfRule type="expression" dxfId="1453" priority="1455" stopIfTrue="1">
      <formula>H$21=100%</formula>
    </cfRule>
  </conditionalFormatting>
  <conditionalFormatting sqref="H19:H20">
    <cfRule type="cellIs" dxfId="1452" priority="1453" stopIfTrue="1" operator="greaterThan">
      <formula>0.75</formula>
    </cfRule>
    <cfRule type="expression" dxfId="1451" priority="1454" stopIfTrue="1">
      <formula>$D$12=0</formula>
    </cfRule>
  </conditionalFormatting>
  <conditionalFormatting sqref="H19:H20">
    <cfRule type="expression" dxfId="1450" priority="1452" stopIfTrue="1">
      <formula>$D$4="Enfants 4-10 ans"</formula>
    </cfRule>
  </conditionalFormatting>
  <conditionalFormatting sqref="H19:H20">
    <cfRule type="expression" dxfId="1449" priority="1451">
      <formula>H$21=100%</formula>
    </cfRule>
  </conditionalFormatting>
  <conditionalFormatting sqref="H19:H20">
    <cfRule type="cellIs" dxfId="1448" priority="1450" stopIfTrue="1" operator="greaterThan">
      <formula>0.75</formula>
    </cfRule>
  </conditionalFormatting>
  <conditionalFormatting sqref="H19:H20">
    <cfRule type="expression" dxfId="1447" priority="1449" stopIfTrue="1">
      <formula>H$21=100%</formula>
    </cfRule>
  </conditionalFormatting>
  <conditionalFormatting sqref="H19:H20">
    <cfRule type="cellIs" dxfId="1446" priority="1447" stopIfTrue="1" operator="greaterThan">
      <formula>0.75</formula>
    </cfRule>
    <cfRule type="expression" dxfId="1445" priority="1448" stopIfTrue="1">
      <formula>$D$12=0</formula>
    </cfRule>
  </conditionalFormatting>
  <conditionalFormatting sqref="H19:H20">
    <cfRule type="expression" dxfId="1444" priority="1446" stopIfTrue="1">
      <formula>$D$4="Enfants 4-10 ans"</formula>
    </cfRule>
  </conditionalFormatting>
  <conditionalFormatting sqref="H19:H20">
    <cfRule type="expression" dxfId="1443" priority="1445" stopIfTrue="1">
      <formula>H$21=100%</formula>
    </cfRule>
  </conditionalFormatting>
  <conditionalFormatting sqref="H19:H20">
    <cfRule type="cellIs" dxfId="1442" priority="1443" stopIfTrue="1" operator="greaterThan">
      <formula>0.75</formula>
    </cfRule>
    <cfRule type="expression" dxfId="1441" priority="1444" stopIfTrue="1">
      <formula>$D$12=0</formula>
    </cfRule>
  </conditionalFormatting>
  <conditionalFormatting sqref="H19:H20">
    <cfRule type="expression" dxfId="1440" priority="1442" stopIfTrue="1">
      <formula>$D$4="Enfants 4-10 ans"</formula>
    </cfRule>
  </conditionalFormatting>
  <conditionalFormatting sqref="H19:H20">
    <cfRule type="expression" dxfId="1439" priority="1441" stopIfTrue="1">
      <formula>H$21=100%</formula>
    </cfRule>
  </conditionalFormatting>
  <conditionalFormatting sqref="H19:H20">
    <cfRule type="cellIs" dxfId="1438" priority="1439" stopIfTrue="1" operator="greaterThan">
      <formula>0.75</formula>
    </cfRule>
    <cfRule type="expression" dxfId="1437" priority="1440" stopIfTrue="1">
      <formula>$D$12=0</formula>
    </cfRule>
  </conditionalFormatting>
  <conditionalFormatting sqref="H19:H20">
    <cfRule type="expression" dxfId="1436" priority="1438" stopIfTrue="1">
      <formula>$D$4="Enfants 4-10 ans"</formula>
    </cfRule>
  </conditionalFormatting>
  <conditionalFormatting sqref="H19:H20">
    <cfRule type="expression" dxfId="1435" priority="1437">
      <formula>H$21=100%</formula>
    </cfRule>
  </conditionalFormatting>
  <conditionalFormatting sqref="H19:H20">
    <cfRule type="cellIs" dxfId="1434" priority="1436" stopIfTrue="1" operator="greaterThan">
      <formula>0.75</formula>
    </cfRule>
  </conditionalFormatting>
  <conditionalFormatting sqref="H19:H20">
    <cfRule type="expression" dxfId="1433" priority="1435" stopIfTrue="1">
      <formula>H$21=100%</formula>
    </cfRule>
  </conditionalFormatting>
  <conditionalFormatting sqref="H19:H20">
    <cfRule type="cellIs" dxfId="1432" priority="1433" stopIfTrue="1" operator="greaterThan">
      <formula>0.75</formula>
    </cfRule>
    <cfRule type="expression" dxfId="1431" priority="1434" stopIfTrue="1">
      <formula>$D$12=0</formula>
    </cfRule>
  </conditionalFormatting>
  <conditionalFormatting sqref="H19:H20">
    <cfRule type="expression" dxfId="1430" priority="1432" stopIfTrue="1">
      <formula>$D$4="Enfants 4-10 ans"</formula>
    </cfRule>
  </conditionalFormatting>
  <conditionalFormatting sqref="H19:H20">
    <cfRule type="expression" dxfId="1429" priority="1431" stopIfTrue="1">
      <formula>H$21=100%</formula>
    </cfRule>
  </conditionalFormatting>
  <conditionalFormatting sqref="H19:H20">
    <cfRule type="cellIs" dxfId="1428" priority="1429" stopIfTrue="1" operator="greaterThan">
      <formula>0.75</formula>
    </cfRule>
    <cfRule type="expression" dxfId="1427" priority="1430" stopIfTrue="1">
      <formula>$D$12=0</formula>
    </cfRule>
  </conditionalFormatting>
  <conditionalFormatting sqref="H19:H20">
    <cfRule type="expression" dxfId="1426" priority="1428" stopIfTrue="1">
      <formula>$D$4="Enfants 4-10 ans"</formula>
    </cfRule>
  </conditionalFormatting>
  <conditionalFormatting sqref="E23:I27 E33:I33 B39:R49">
    <cfRule type="expression" dxfId="1425" priority="1425">
      <formula>$I$4="Cible garantie uniquement en achats Select +"</formula>
    </cfRule>
  </conditionalFormatting>
  <conditionalFormatting sqref="N16:R16 D10:R10 N9:R9">
    <cfRule type="expression" dxfId="1424" priority="1424">
      <formula>$D$4="Enfants 4-10 ans"</formula>
    </cfRule>
  </conditionalFormatting>
  <conditionalFormatting sqref="K17:K20">
    <cfRule type="cellIs" dxfId="1423" priority="1422" stopIfTrue="1" operator="greaterThan">
      <formula>0</formula>
    </cfRule>
    <cfRule type="expression" dxfId="1422" priority="1423">
      <formula>K$21=100%</formula>
    </cfRule>
  </conditionalFormatting>
  <conditionalFormatting sqref="K17:K20">
    <cfRule type="cellIs" dxfId="1421" priority="1421" stopIfTrue="1" operator="greaterThan">
      <formula>0.75</formula>
    </cfRule>
  </conditionalFormatting>
  <conditionalFormatting sqref="K17:K20">
    <cfRule type="cellIs" dxfId="1420" priority="1419" stopIfTrue="1" operator="greaterThan">
      <formula>0</formula>
    </cfRule>
    <cfRule type="expression" dxfId="1419" priority="1420" stopIfTrue="1">
      <formula>K$21=100%</formula>
    </cfRule>
  </conditionalFormatting>
  <conditionalFormatting sqref="K17:K20">
    <cfRule type="cellIs" dxfId="1418" priority="1417" stopIfTrue="1" operator="greaterThan">
      <formula>0.75</formula>
    </cfRule>
    <cfRule type="expression" dxfId="1417" priority="1418" stopIfTrue="1">
      <formula>$D$12=0</formula>
    </cfRule>
  </conditionalFormatting>
  <conditionalFormatting sqref="K17:K20">
    <cfRule type="expression" dxfId="1416" priority="1416" stopIfTrue="1">
      <formula>$D$4="Enfants 4-10 ans"</formula>
    </cfRule>
  </conditionalFormatting>
  <conditionalFormatting sqref="K17:K20">
    <cfRule type="expression" dxfId="1415" priority="1415" stopIfTrue="1">
      <formula>K$21=100%</formula>
    </cfRule>
  </conditionalFormatting>
  <conditionalFormatting sqref="K17:K20">
    <cfRule type="cellIs" dxfId="1414" priority="1413" stopIfTrue="1" operator="greaterThan">
      <formula>0.75</formula>
    </cfRule>
    <cfRule type="expression" dxfId="1413" priority="1414" stopIfTrue="1">
      <formula>$D$12=0</formula>
    </cfRule>
  </conditionalFormatting>
  <conditionalFormatting sqref="K17:K20">
    <cfRule type="expression" dxfId="1412" priority="1412" stopIfTrue="1">
      <formula>$D$4="Enfants 4-10 ans"</formula>
    </cfRule>
  </conditionalFormatting>
  <conditionalFormatting sqref="K17:K20">
    <cfRule type="expression" dxfId="1411" priority="1411">
      <formula>K$21=100%</formula>
    </cfRule>
  </conditionalFormatting>
  <conditionalFormatting sqref="K17:K20">
    <cfRule type="cellIs" dxfId="1410" priority="1410" stopIfTrue="1" operator="greaterThan">
      <formula>0.75</formula>
    </cfRule>
  </conditionalFormatting>
  <conditionalFormatting sqref="K17:K20">
    <cfRule type="expression" dxfId="1409" priority="1409" stopIfTrue="1">
      <formula>K$21=100%</formula>
    </cfRule>
  </conditionalFormatting>
  <conditionalFormatting sqref="K17:K20">
    <cfRule type="cellIs" dxfId="1408" priority="1407" stopIfTrue="1" operator="greaterThan">
      <formula>0.75</formula>
    </cfRule>
    <cfRule type="expression" dxfId="1407" priority="1408" stopIfTrue="1">
      <formula>$D$12=0</formula>
    </cfRule>
  </conditionalFormatting>
  <conditionalFormatting sqref="K17:K20">
    <cfRule type="expression" dxfId="1406" priority="1406" stopIfTrue="1">
      <formula>$D$4="Enfants 4-10 ans"</formula>
    </cfRule>
  </conditionalFormatting>
  <conditionalFormatting sqref="K17:K20">
    <cfRule type="expression" dxfId="1405" priority="1405" stopIfTrue="1">
      <formula>K$21=100%</formula>
    </cfRule>
  </conditionalFormatting>
  <conditionalFormatting sqref="K17:K20">
    <cfRule type="cellIs" dxfId="1404" priority="1403" stopIfTrue="1" operator="greaterThan">
      <formula>0.75</formula>
    </cfRule>
    <cfRule type="expression" dxfId="1403" priority="1404" stopIfTrue="1">
      <formula>$D$12=0</formula>
    </cfRule>
  </conditionalFormatting>
  <conditionalFormatting sqref="K17:K20">
    <cfRule type="expression" dxfId="1402" priority="1402" stopIfTrue="1">
      <formula>$D$4="Enfants 4-10 ans"</formula>
    </cfRule>
  </conditionalFormatting>
  <conditionalFormatting sqref="K17:K20">
    <cfRule type="expression" dxfId="1401" priority="1401" stopIfTrue="1">
      <formula>K$21=100%</formula>
    </cfRule>
  </conditionalFormatting>
  <conditionalFormatting sqref="K17:K20">
    <cfRule type="cellIs" dxfId="1400" priority="1399" stopIfTrue="1" operator="greaterThan">
      <formula>0.75</formula>
    </cfRule>
    <cfRule type="expression" dxfId="1399" priority="1400" stopIfTrue="1">
      <formula>$D$12=0</formula>
    </cfRule>
  </conditionalFormatting>
  <conditionalFormatting sqref="K17:K20">
    <cfRule type="expression" dxfId="1398" priority="1398" stopIfTrue="1">
      <formula>$D$4="Enfants 4-10 ans"</formula>
    </cfRule>
  </conditionalFormatting>
  <conditionalFormatting sqref="K17:K20">
    <cfRule type="expression" dxfId="1397" priority="1397">
      <formula>K$21=100%</formula>
    </cfRule>
  </conditionalFormatting>
  <conditionalFormatting sqref="K17:K20">
    <cfRule type="cellIs" dxfId="1396" priority="1396" stopIfTrue="1" operator="greaterThan">
      <formula>0.75</formula>
    </cfRule>
  </conditionalFormatting>
  <conditionalFormatting sqref="K17:K20">
    <cfRule type="expression" dxfId="1395" priority="1395" stopIfTrue="1">
      <formula>K$21=100%</formula>
    </cfRule>
  </conditionalFormatting>
  <conditionalFormatting sqref="K17:K20">
    <cfRule type="cellIs" dxfId="1394" priority="1393" stopIfTrue="1" operator="greaterThan">
      <formula>0.75</formula>
    </cfRule>
    <cfRule type="expression" dxfId="1393" priority="1394" stopIfTrue="1">
      <formula>$D$12=0</formula>
    </cfRule>
  </conditionalFormatting>
  <conditionalFormatting sqref="K17:K20">
    <cfRule type="expression" dxfId="1392" priority="1392" stopIfTrue="1">
      <formula>$D$4="Enfants 4-10 ans"</formula>
    </cfRule>
  </conditionalFormatting>
  <conditionalFormatting sqref="K17:K20">
    <cfRule type="expression" dxfId="1391" priority="1391" stopIfTrue="1">
      <formula>K$21=100%</formula>
    </cfRule>
  </conditionalFormatting>
  <conditionalFormatting sqref="K17:K20">
    <cfRule type="cellIs" dxfId="1390" priority="1389" stopIfTrue="1" operator="greaterThan">
      <formula>0.75</formula>
    </cfRule>
    <cfRule type="expression" dxfId="1389" priority="1390" stopIfTrue="1">
      <formula>$D$12=0</formula>
    </cfRule>
  </conditionalFormatting>
  <conditionalFormatting sqref="K17:K20">
    <cfRule type="expression" dxfId="1388" priority="1388" stopIfTrue="1">
      <formula>$D$4="Enfants 4-10 ans"</formula>
    </cfRule>
  </conditionalFormatting>
  <conditionalFormatting sqref="K17:K20">
    <cfRule type="expression" dxfId="1387" priority="1387" stopIfTrue="1">
      <formula>K$21=100%</formula>
    </cfRule>
  </conditionalFormatting>
  <conditionalFormatting sqref="K17:K20">
    <cfRule type="cellIs" dxfId="1386" priority="1385" stopIfTrue="1" operator="greaterThan">
      <formula>0.75</formula>
    </cfRule>
    <cfRule type="expression" dxfId="1385" priority="1386" stopIfTrue="1">
      <formula>$D$12=0</formula>
    </cfRule>
  </conditionalFormatting>
  <conditionalFormatting sqref="K17:K20">
    <cfRule type="expression" dxfId="1384" priority="1384" stopIfTrue="1">
      <formula>$D$4="Enfants 4-10 ans"</formula>
    </cfRule>
  </conditionalFormatting>
  <conditionalFormatting sqref="K17:K20">
    <cfRule type="expression" dxfId="1383" priority="1383">
      <formula>K$21=100%</formula>
    </cfRule>
  </conditionalFormatting>
  <conditionalFormatting sqref="K17:K20">
    <cfRule type="cellIs" dxfId="1382" priority="1382" stopIfTrue="1" operator="greaterThan">
      <formula>0.75</formula>
    </cfRule>
  </conditionalFormatting>
  <conditionalFormatting sqref="K17:K20">
    <cfRule type="expression" dxfId="1381" priority="1381" stopIfTrue="1">
      <formula>K$21=100%</formula>
    </cfRule>
  </conditionalFormatting>
  <conditionalFormatting sqref="K17:K20">
    <cfRule type="cellIs" dxfId="1380" priority="1379" stopIfTrue="1" operator="greaterThan">
      <formula>0.75</formula>
    </cfRule>
    <cfRule type="expression" dxfId="1379" priority="1380" stopIfTrue="1">
      <formula>$D$12=0</formula>
    </cfRule>
  </conditionalFormatting>
  <conditionalFormatting sqref="K17:K20">
    <cfRule type="expression" dxfId="1378" priority="1378" stopIfTrue="1">
      <formula>$D$4="Enfants 4-10 ans"</formula>
    </cfRule>
  </conditionalFormatting>
  <conditionalFormatting sqref="K17:K20">
    <cfRule type="expression" dxfId="1377" priority="1377" stopIfTrue="1">
      <formula>K$21=100%</formula>
    </cfRule>
  </conditionalFormatting>
  <conditionalFormatting sqref="K17:K20">
    <cfRule type="cellIs" dxfId="1376" priority="1375" stopIfTrue="1" operator="greaterThan">
      <formula>0.75</formula>
    </cfRule>
    <cfRule type="expression" dxfId="1375" priority="1376" stopIfTrue="1">
      <formula>$D$12=0</formula>
    </cfRule>
  </conditionalFormatting>
  <conditionalFormatting sqref="K17:K20">
    <cfRule type="expression" dxfId="1374" priority="1374" stopIfTrue="1">
      <formula>$D$4="Enfants 4-10 ans"</formula>
    </cfRule>
  </conditionalFormatting>
  <conditionalFormatting sqref="K17:K20">
    <cfRule type="expression" dxfId="1373" priority="1373" stopIfTrue="1">
      <formula>K$21=100%</formula>
    </cfRule>
  </conditionalFormatting>
  <conditionalFormatting sqref="K17:K20">
    <cfRule type="cellIs" dxfId="1372" priority="1371" stopIfTrue="1" operator="greaterThan">
      <formula>0.75</formula>
    </cfRule>
    <cfRule type="expression" dxfId="1371" priority="1372" stopIfTrue="1">
      <formula>$D$12=0</formula>
    </cfRule>
  </conditionalFormatting>
  <conditionalFormatting sqref="K17:K20">
    <cfRule type="expression" dxfId="1370" priority="1370" stopIfTrue="1">
      <formula>$D$4="Enfants 4-10 ans"</formula>
    </cfRule>
  </conditionalFormatting>
  <conditionalFormatting sqref="K17:K20">
    <cfRule type="expression" dxfId="1369" priority="1369">
      <formula>K$21=100%</formula>
    </cfRule>
  </conditionalFormatting>
  <conditionalFormatting sqref="K17:K20">
    <cfRule type="cellIs" dxfId="1368" priority="1368" stopIfTrue="1" operator="greaterThan">
      <formula>0.75</formula>
    </cfRule>
  </conditionalFormatting>
  <conditionalFormatting sqref="K17:K20">
    <cfRule type="expression" dxfId="1367" priority="1367" stopIfTrue="1">
      <formula>K$21=100%</formula>
    </cfRule>
  </conditionalFormatting>
  <conditionalFormatting sqref="K17:K20">
    <cfRule type="cellIs" dxfId="1366" priority="1365" stopIfTrue="1" operator="greaterThan">
      <formula>0.75</formula>
    </cfRule>
    <cfRule type="expression" dxfId="1365" priority="1366" stopIfTrue="1">
      <formula>$D$12=0</formula>
    </cfRule>
  </conditionalFormatting>
  <conditionalFormatting sqref="K17:K20">
    <cfRule type="expression" dxfId="1364" priority="1364" stopIfTrue="1">
      <formula>$D$4="Enfants 4-10 ans"</formula>
    </cfRule>
  </conditionalFormatting>
  <conditionalFormatting sqref="K17:K20">
    <cfRule type="expression" dxfId="1363" priority="1363" stopIfTrue="1">
      <formula>K$21=100%</formula>
    </cfRule>
  </conditionalFormatting>
  <conditionalFormatting sqref="K17:K20">
    <cfRule type="cellIs" dxfId="1362" priority="1361" stopIfTrue="1" operator="greaterThan">
      <formula>0.75</formula>
    </cfRule>
    <cfRule type="expression" dxfId="1361" priority="1362" stopIfTrue="1">
      <formula>$D$12=0</formula>
    </cfRule>
  </conditionalFormatting>
  <conditionalFormatting sqref="K17:K20">
    <cfRule type="expression" dxfId="1360" priority="1360" stopIfTrue="1">
      <formula>$D$4="Enfants 4-10 ans"</formula>
    </cfRule>
  </conditionalFormatting>
  <conditionalFormatting sqref="K17:K20">
    <cfRule type="cellIs" dxfId="1359" priority="1358" stopIfTrue="1" operator="greaterThan">
      <formula>0</formula>
    </cfRule>
    <cfRule type="expression" dxfId="1358" priority="1359">
      <formula>K$21=100%</formula>
    </cfRule>
  </conditionalFormatting>
  <conditionalFormatting sqref="K17:K20">
    <cfRule type="cellIs" dxfId="1357" priority="1355" stopIfTrue="1" operator="greaterThan">
      <formula>0.75</formula>
    </cfRule>
    <cfRule type="expression" dxfId="1356" priority="1356" stopIfTrue="1">
      <formula>AND(K$21&lt;&gt;100%,K$21&lt;&gt;0%)</formula>
    </cfRule>
  </conditionalFormatting>
  <conditionalFormatting sqref="K17:K20">
    <cfRule type="expression" dxfId="1355" priority="1354" stopIfTrue="1">
      <formula>$D$4="Enfants 4-10 ans"</formula>
    </cfRule>
    <cfRule type="expression" dxfId="1354" priority="1357" stopIfTrue="1">
      <formula>$D$12&lt;=1</formula>
    </cfRule>
  </conditionalFormatting>
  <conditionalFormatting sqref="K17:K20">
    <cfRule type="cellIs" dxfId="1353" priority="1352" stopIfTrue="1" operator="greaterThan">
      <formula>0</formula>
    </cfRule>
    <cfRule type="expression" dxfId="1352" priority="1353">
      <formula>K$21=100%</formula>
    </cfRule>
  </conditionalFormatting>
  <conditionalFormatting sqref="K17:K20">
    <cfRule type="cellIs" dxfId="1351" priority="1351" stopIfTrue="1" operator="greaterThan">
      <formula>0.75</formula>
    </cfRule>
  </conditionalFormatting>
  <conditionalFormatting sqref="K17:K20">
    <cfRule type="cellIs" dxfId="1350" priority="1349" stopIfTrue="1" operator="greaterThan">
      <formula>0</formula>
    </cfRule>
    <cfRule type="expression" dxfId="1349" priority="1350">
      <formula>K$21=100%</formula>
    </cfRule>
  </conditionalFormatting>
  <conditionalFormatting sqref="K17:K20">
    <cfRule type="cellIs" dxfId="1348" priority="1348" stopIfTrue="1" operator="greaterThan">
      <formula>0.75</formula>
    </cfRule>
  </conditionalFormatting>
  <conditionalFormatting sqref="K17:K20">
    <cfRule type="cellIs" dxfId="1347" priority="1346" stopIfTrue="1" operator="greaterThan">
      <formula>0</formula>
    </cfRule>
    <cfRule type="expression" dxfId="1346" priority="1347" stopIfTrue="1">
      <formula>K$21=100%</formula>
    </cfRule>
  </conditionalFormatting>
  <conditionalFormatting sqref="K17:K20">
    <cfRule type="cellIs" dxfId="1345" priority="1344" stopIfTrue="1" operator="greaterThan">
      <formula>0.75</formula>
    </cfRule>
    <cfRule type="expression" dxfId="1344" priority="1345" stopIfTrue="1">
      <formula>$D$12=0</formula>
    </cfRule>
  </conditionalFormatting>
  <conditionalFormatting sqref="K17:K20">
    <cfRule type="expression" dxfId="1343" priority="1343" stopIfTrue="1">
      <formula>$D$4="Enfants 4-10 ans"</formula>
    </cfRule>
  </conditionalFormatting>
  <conditionalFormatting sqref="K17:K20">
    <cfRule type="expression" dxfId="1342" priority="1342" stopIfTrue="1">
      <formula>K$21=100%</formula>
    </cfRule>
  </conditionalFormatting>
  <conditionalFormatting sqref="K17:K20">
    <cfRule type="cellIs" dxfId="1341" priority="1340" stopIfTrue="1" operator="greaterThan">
      <formula>0.75</formula>
    </cfRule>
    <cfRule type="expression" dxfId="1340" priority="1341" stopIfTrue="1">
      <formula>$D$12=0</formula>
    </cfRule>
  </conditionalFormatting>
  <conditionalFormatting sqref="K17:K20">
    <cfRule type="expression" dxfId="1339" priority="1339" stopIfTrue="1">
      <formula>$D$4="Enfants 4-10 ans"</formula>
    </cfRule>
  </conditionalFormatting>
  <conditionalFormatting sqref="K17:K20">
    <cfRule type="expression" dxfId="1338" priority="1338">
      <formula>K$21=100%</formula>
    </cfRule>
  </conditionalFormatting>
  <conditionalFormatting sqref="K17:K20">
    <cfRule type="cellIs" dxfId="1337" priority="1337" stopIfTrue="1" operator="greaterThan">
      <formula>0.75</formula>
    </cfRule>
  </conditionalFormatting>
  <conditionalFormatting sqref="K17:K20">
    <cfRule type="expression" dxfId="1336" priority="1336" stopIfTrue="1">
      <formula>K$21=100%</formula>
    </cfRule>
  </conditionalFormatting>
  <conditionalFormatting sqref="K17:K20">
    <cfRule type="cellIs" dxfId="1335" priority="1334" stopIfTrue="1" operator="greaterThan">
      <formula>0.75</formula>
    </cfRule>
    <cfRule type="expression" dxfId="1334" priority="1335" stopIfTrue="1">
      <formula>$D$12=0</formula>
    </cfRule>
  </conditionalFormatting>
  <conditionalFormatting sqref="K17:K20">
    <cfRule type="expression" dxfId="1333" priority="1333" stopIfTrue="1">
      <formula>$D$4="Enfants 4-10 ans"</formula>
    </cfRule>
  </conditionalFormatting>
  <conditionalFormatting sqref="K17:K20">
    <cfRule type="expression" dxfId="1332" priority="1332" stopIfTrue="1">
      <formula>K$21=100%</formula>
    </cfRule>
  </conditionalFormatting>
  <conditionalFormatting sqref="K17:K20">
    <cfRule type="cellIs" dxfId="1331" priority="1330" stopIfTrue="1" operator="greaterThan">
      <formula>0.75</formula>
    </cfRule>
    <cfRule type="expression" dxfId="1330" priority="1331" stopIfTrue="1">
      <formula>$D$12=0</formula>
    </cfRule>
  </conditionalFormatting>
  <conditionalFormatting sqref="K17:K20">
    <cfRule type="expression" dxfId="1329" priority="1329" stopIfTrue="1">
      <formula>$D$4="Enfants 4-10 ans"</formula>
    </cfRule>
  </conditionalFormatting>
  <conditionalFormatting sqref="K17:K20">
    <cfRule type="expression" dxfId="1328" priority="1328" stopIfTrue="1">
      <formula>K$21=100%</formula>
    </cfRule>
  </conditionalFormatting>
  <conditionalFormatting sqref="K17:K20">
    <cfRule type="cellIs" dxfId="1327" priority="1326" stopIfTrue="1" operator="greaterThan">
      <formula>0.75</formula>
    </cfRule>
    <cfRule type="expression" dxfId="1326" priority="1327" stopIfTrue="1">
      <formula>$D$12=0</formula>
    </cfRule>
  </conditionalFormatting>
  <conditionalFormatting sqref="K17:K20">
    <cfRule type="expression" dxfId="1325" priority="1325" stopIfTrue="1">
      <formula>$D$4="Enfants 4-10 ans"</formula>
    </cfRule>
  </conditionalFormatting>
  <conditionalFormatting sqref="K17:K20">
    <cfRule type="expression" dxfId="1324" priority="1324">
      <formula>K$21=100%</formula>
    </cfRule>
  </conditionalFormatting>
  <conditionalFormatting sqref="K17:K20">
    <cfRule type="cellIs" dxfId="1323" priority="1323" stopIfTrue="1" operator="greaterThan">
      <formula>0.75</formula>
    </cfRule>
  </conditionalFormatting>
  <conditionalFormatting sqref="K17:K20">
    <cfRule type="expression" dxfId="1322" priority="1322" stopIfTrue="1">
      <formula>K$21=100%</formula>
    </cfRule>
  </conditionalFormatting>
  <conditionalFormatting sqref="K17:K20">
    <cfRule type="cellIs" dxfId="1321" priority="1320" stopIfTrue="1" operator="greaterThan">
      <formula>0.75</formula>
    </cfRule>
    <cfRule type="expression" dxfId="1320" priority="1321" stopIfTrue="1">
      <formula>$D$12=0</formula>
    </cfRule>
  </conditionalFormatting>
  <conditionalFormatting sqref="K17:K20">
    <cfRule type="expression" dxfId="1319" priority="1319" stopIfTrue="1">
      <formula>$D$4="Enfants 4-10 ans"</formula>
    </cfRule>
  </conditionalFormatting>
  <conditionalFormatting sqref="K17:K20">
    <cfRule type="expression" dxfId="1318" priority="1318" stopIfTrue="1">
      <formula>K$21=100%</formula>
    </cfRule>
  </conditionalFormatting>
  <conditionalFormatting sqref="K17:K20">
    <cfRule type="cellIs" dxfId="1317" priority="1316" stopIfTrue="1" operator="greaterThan">
      <formula>0.75</formula>
    </cfRule>
    <cfRule type="expression" dxfId="1316" priority="1317" stopIfTrue="1">
      <formula>$D$12=0</formula>
    </cfRule>
  </conditionalFormatting>
  <conditionalFormatting sqref="K17:K20">
    <cfRule type="expression" dxfId="1315" priority="1315" stopIfTrue="1">
      <formula>$D$4="Enfants 4-10 ans"</formula>
    </cfRule>
  </conditionalFormatting>
  <conditionalFormatting sqref="K17:K20">
    <cfRule type="cellIs" dxfId="1314" priority="1313" stopIfTrue="1" operator="greaterThan">
      <formula>0</formula>
    </cfRule>
    <cfRule type="expression" dxfId="1313" priority="1314">
      <formula>K$21=100%</formula>
    </cfRule>
  </conditionalFormatting>
  <conditionalFormatting sqref="K17:K20">
    <cfRule type="cellIs" dxfId="1312" priority="1312" stopIfTrue="1" operator="greaterThan">
      <formula>0.75</formula>
    </cfRule>
  </conditionalFormatting>
  <conditionalFormatting sqref="K17:K20">
    <cfRule type="cellIs" dxfId="1311" priority="1310" stopIfTrue="1" operator="greaterThan">
      <formula>0</formula>
    </cfRule>
    <cfRule type="expression" dxfId="1310" priority="1311" stopIfTrue="1">
      <formula>K$21=100%</formula>
    </cfRule>
  </conditionalFormatting>
  <conditionalFormatting sqref="K17:K20">
    <cfRule type="cellIs" dxfId="1309" priority="1308" stopIfTrue="1" operator="greaterThan">
      <formula>0.75</formula>
    </cfRule>
    <cfRule type="expression" dxfId="1308" priority="1309" stopIfTrue="1">
      <formula>$D$12=0</formula>
    </cfRule>
  </conditionalFormatting>
  <conditionalFormatting sqref="K17:K20">
    <cfRule type="expression" dxfId="1307" priority="1307" stopIfTrue="1">
      <formula>$D$4="Enfants 4-10 ans"</formula>
    </cfRule>
  </conditionalFormatting>
  <conditionalFormatting sqref="K17:K20">
    <cfRule type="expression" dxfId="1306" priority="1306" stopIfTrue="1">
      <formula>K$21=100%</formula>
    </cfRule>
  </conditionalFormatting>
  <conditionalFormatting sqref="K17:K20">
    <cfRule type="cellIs" dxfId="1305" priority="1304" stopIfTrue="1" operator="greaterThan">
      <formula>0.75</formula>
    </cfRule>
    <cfRule type="expression" dxfId="1304" priority="1305" stopIfTrue="1">
      <formula>$D$12=0</formula>
    </cfRule>
  </conditionalFormatting>
  <conditionalFormatting sqref="K17:K20">
    <cfRule type="expression" dxfId="1303" priority="1303" stopIfTrue="1">
      <formula>$D$4="Enfants 4-10 ans"</formula>
    </cfRule>
  </conditionalFormatting>
  <conditionalFormatting sqref="K17:K20">
    <cfRule type="expression" dxfId="1302" priority="1302">
      <formula>K$21=100%</formula>
    </cfRule>
  </conditionalFormatting>
  <conditionalFormatting sqref="K17:K20">
    <cfRule type="cellIs" dxfId="1301" priority="1301" stopIfTrue="1" operator="greaterThan">
      <formula>0.75</formula>
    </cfRule>
  </conditionalFormatting>
  <conditionalFormatting sqref="K17:K20">
    <cfRule type="expression" dxfId="1300" priority="1300" stopIfTrue="1">
      <formula>K$21=100%</formula>
    </cfRule>
  </conditionalFormatting>
  <conditionalFormatting sqref="K17:K20">
    <cfRule type="cellIs" dxfId="1299" priority="1298" stopIfTrue="1" operator="greaterThan">
      <formula>0.75</formula>
    </cfRule>
    <cfRule type="expression" dxfId="1298" priority="1299" stopIfTrue="1">
      <formula>$D$12=0</formula>
    </cfRule>
  </conditionalFormatting>
  <conditionalFormatting sqref="K17:K20">
    <cfRule type="expression" dxfId="1297" priority="1297" stopIfTrue="1">
      <formula>$D$4="Enfants 4-10 ans"</formula>
    </cfRule>
  </conditionalFormatting>
  <conditionalFormatting sqref="K17:K20">
    <cfRule type="expression" dxfId="1296" priority="1296" stopIfTrue="1">
      <formula>K$21=100%</formula>
    </cfRule>
  </conditionalFormatting>
  <conditionalFormatting sqref="K17:K20">
    <cfRule type="cellIs" dxfId="1295" priority="1294" stopIfTrue="1" operator="greaterThan">
      <formula>0.75</formula>
    </cfRule>
    <cfRule type="expression" dxfId="1294" priority="1295" stopIfTrue="1">
      <formula>$D$12=0</formula>
    </cfRule>
  </conditionalFormatting>
  <conditionalFormatting sqref="K17:K20">
    <cfRule type="expression" dxfId="1293" priority="1293" stopIfTrue="1">
      <formula>$D$4="Enfants 4-10 ans"</formula>
    </cfRule>
  </conditionalFormatting>
  <conditionalFormatting sqref="K17:K20">
    <cfRule type="expression" dxfId="1292" priority="1292" stopIfTrue="1">
      <formula>K$21=100%</formula>
    </cfRule>
  </conditionalFormatting>
  <conditionalFormatting sqref="K17:K20">
    <cfRule type="cellIs" dxfId="1291" priority="1290" stopIfTrue="1" operator="greaterThan">
      <formula>0.75</formula>
    </cfRule>
    <cfRule type="expression" dxfId="1290" priority="1291" stopIfTrue="1">
      <formula>$D$12=0</formula>
    </cfRule>
  </conditionalFormatting>
  <conditionalFormatting sqref="K17:K20">
    <cfRule type="expression" dxfId="1289" priority="1289" stopIfTrue="1">
      <formula>$D$4="Enfants 4-10 ans"</formula>
    </cfRule>
  </conditionalFormatting>
  <conditionalFormatting sqref="K17:K20">
    <cfRule type="expression" dxfId="1288" priority="1288">
      <formula>K$21=100%</formula>
    </cfRule>
  </conditionalFormatting>
  <conditionalFormatting sqref="K17:K20">
    <cfRule type="cellIs" dxfId="1287" priority="1287" stopIfTrue="1" operator="greaterThan">
      <formula>0.75</formula>
    </cfRule>
  </conditionalFormatting>
  <conditionalFormatting sqref="K17:K20">
    <cfRule type="expression" dxfId="1286" priority="1286" stopIfTrue="1">
      <formula>K$21=100%</formula>
    </cfRule>
  </conditionalFormatting>
  <conditionalFormatting sqref="K17:K20">
    <cfRule type="cellIs" dxfId="1285" priority="1284" stopIfTrue="1" operator="greaterThan">
      <formula>0.75</formula>
    </cfRule>
    <cfRule type="expression" dxfId="1284" priority="1285" stopIfTrue="1">
      <formula>$D$12=0</formula>
    </cfRule>
  </conditionalFormatting>
  <conditionalFormatting sqref="K17:K20">
    <cfRule type="expression" dxfId="1283" priority="1283" stopIfTrue="1">
      <formula>$D$4="Enfants 4-10 ans"</formula>
    </cfRule>
  </conditionalFormatting>
  <conditionalFormatting sqref="K17:K20">
    <cfRule type="expression" dxfId="1282" priority="1282" stopIfTrue="1">
      <formula>K$21=100%</formula>
    </cfRule>
  </conditionalFormatting>
  <conditionalFormatting sqref="K17:K20">
    <cfRule type="cellIs" dxfId="1281" priority="1280" stopIfTrue="1" operator="greaterThan">
      <formula>0.75</formula>
    </cfRule>
    <cfRule type="expression" dxfId="1280" priority="1281" stopIfTrue="1">
      <formula>$D$12=0</formula>
    </cfRule>
  </conditionalFormatting>
  <conditionalFormatting sqref="K17:K20">
    <cfRule type="expression" dxfId="1279" priority="1279" stopIfTrue="1">
      <formula>$D$4="Enfants 4-10 ans"</formula>
    </cfRule>
  </conditionalFormatting>
  <conditionalFormatting sqref="K17:K20">
    <cfRule type="expression" dxfId="1278" priority="1278" stopIfTrue="1">
      <formula>K$21=100%</formula>
    </cfRule>
  </conditionalFormatting>
  <conditionalFormatting sqref="K17:K20">
    <cfRule type="cellIs" dxfId="1277" priority="1276" stopIfTrue="1" operator="greaterThan">
      <formula>0.75</formula>
    </cfRule>
    <cfRule type="expression" dxfId="1276" priority="1277" stopIfTrue="1">
      <formula>$D$12=0</formula>
    </cfRule>
  </conditionalFormatting>
  <conditionalFormatting sqref="K17:K20">
    <cfRule type="expression" dxfId="1275" priority="1275" stopIfTrue="1">
      <formula>$D$4="Enfants 4-10 ans"</formula>
    </cfRule>
  </conditionalFormatting>
  <conditionalFormatting sqref="K17:K20">
    <cfRule type="expression" dxfId="1274" priority="1274">
      <formula>K$21=100%</formula>
    </cfRule>
  </conditionalFormatting>
  <conditionalFormatting sqref="K17:K20">
    <cfRule type="cellIs" dxfId="1273" priority="1273" stopIfTrue="1" operator="greaterThan">
      <formula>0.75</formula>
    </cfRule>
  </conditionalFormatting>
  <conditionalFormatting sqref="K17:K20">
    <cfRule type="expression" dxfId="1272" priority="1272" stopIfTrue="1">
      <formula>K$21=100%</formula>
    </cfRule>
  </conditionalFormatting>
  <conditionalFormatting sqref="K17:K20">
    <cfRule type="cellIs" dxfId="1271" priority="1270" stopIfTrue="1" operator="greaterThan">
      <formula>0.75</formula>
    </cfRule>
    <cfRule type="expression" dxfId="1270" priority="1271" stopIfTrue="1">
      <formula>$D$12=0</formula>
    </cfRule>
  </conditionalFormatting>
  <conditionalFormatting sqref="K17:K20">
    <cfRule type="expression" dxfId="1269" priority="1269" stopIfTrue="1">
      <formula>$D$4="Enfants 4-10 ans"</formula>
    </cfRule>
  </conditionalFormatting>
  <conditionalFormatting sqref="K17:K20">
    <cfRule type="expression" dxfId="1268" priority="1268" stopIfTrue="1">
      <formula>K$21=100%</formula>
    </cfRule>
  </conditionalFormatting>
  <conditionalFormatting sqref="K17:K20">
    <cfRule type="cellIs" dxfId="1267" priority="1266" stopIfTrue="1" operator="greaterThan">
      <formula>0.75</formula>
    </cfRule>
    <cfRule type="expression" dxfId="1266" priority="1267" stopIfTrue="1">
      <formula>$D$12=0</formula>
    </cfRule>
  </conditionalFormatting>
  <conditionalFormatting sqref="K17:K20">
    <cfRule type="expression" dxfId="1265" priority="1265" stopIfTrue="1">
      <formula>$D$4="Enfants 4-10 ans"</formula>
    </cfRule>
  </conditionalFormatting>
  <conditionalFormatting sqref="K17:K20">
    <cfRule type="expression" dxfId="1264" priority="1264" stopIfTrue="1">
      <formula>K$21=100%</formula>
    </cfRule>
  </conditionalFormatting>
  <conditionalFormatting sqref="K17:K20">
    <cfRule type="cellIs" dxfId="1263" priority="1262" stopIfTrue="1" operator="greaterThan">
      <formula>0.75</formula>
    </cfRule>
    <cfRule type="expression" dxfId="1262" priority="1263" stopIfTrue="1">
      <formula>$D$12=0</formula>
    </cfRule>
  </conditionalFormatting>
  <conditionalFormatting sqref="K17:K20">
    <cfRule type="expression" dxfId="1261" priority="1261" stopIfTrue="1">
      <formula>$D$4="Enfants 4-10 ans"</formula>
    </cfRule>
  </conditionalFormatting>
  <conditionalFormatting sqref="K17:K20">
    <cfRule type="expression" dxfId="1260" priority="1260">
      <formula>K$21=100%</formula>
    </cfRule>
  </conditionalFormatting>
  <conditionalFormatting sqref="K17:K20">
    <cfRule type="cellIs" dxfId="1259" priority="1259" stopIfTrue="1" operator="greaterThan">
      <formula>0.75</formula>
    </cfRule>
  </conditionalFormatting>
  <conditionalFormatting sqref="K17:K20">
    <cfRule type="expression" dxfId="1258" priority="1258" stopIfTrue="1">
      <formula>K$21=100%</formula>
    </cfRule>
  </conditionalFormatting>
  <conditionalFormatting sqref="K17:K20">
    <cfRule type="cellIs" dxfId="1257" priority="1256" stopIfTrue="1" operator="greaterThan">
      <formula>0.75</formula>
    </cfRule>
    <cfRule type="expression" dxfId="1256" priority="1257" stopIfTrue="1">
      <formula>$D$12=0</formula>
    </cfRule>
  </conditionalFormatting>
  <conditionalFormatting sqref="K17:K20">
    <cfRule type="expression" dxfId="1255" priority="1255" stopIfTrue="1">
      <formula>$D$4="Enfants 4-10 ans"</formula>
    </cfRule>
  </conditionalFormatting>
  <conditionalFormatting sqref="K17:K20">
    <cfRule type="expression" dxfId="1254" priority="1254" stopIfTrue="1">
      <formula>K$21=100%</formula>
    </cfRule>
  </conditionalFormatting>
  <conditionalFormatting sqref="K17:K20">
    <cfRule type="cellIs" dxfId="1253" priority="1252" stopIfTrue="1" operator="greaterThan">
      <formula>0.75</formula>
    </cfRule>
    <cfRule type="expression" dxfId="1252" priority="1253" stopIfTrue="1">
      <formula>$D$12=0</formula>
    </cfRule>
  </conditionalFormatting>
  <conditionalFormatting sqref="K17:K20">
    <cfRule type="expression" dxfId="1251" priority="1251" stopIfTrue="1">
      <formula>$D$4="Enfants 4-10 ans"</formula>
    </cfRule>
  </conditionalFormatting>
  <conditionalFormatting sqref="K19:K20">
    <cfRule type="cellIs" dxfId="1250" priority="1249" stopIfTrue="1" operator="greaterThan">
      <formula>0</formula>
    </cfRule>
    <cfRule type="expression" dxfId="1249" priority="1250" stopIfTrue="1">
      <formula>K$21=100%</formula>
    </cfRule>
  </conditionalFormatting>
  <conditionalFormatting sqref="K19:K20">
    <cfRule type="cellIs" dxfId="1248" priority="1247" stopIfTrue="1" operator="greaterThan">
      <formula>0.75</formula>
    </cfRule>
    <cfRule type="expression" dxfId="1247" priority="1248" stopIfTrue="1">
      <formula>$D$12=0</formula>
    </cfRule>
  </conditionalFormatting>
  <conditionalFormatting sqref="K19:K20">
    <cfRule type="expression" dxfId="1246" priority="1246" stopIfTrue="1">
      <formula>$D$4="Enfants 4-10 ans"</formula>
    </cfRule>
  </conditionalFormatting>
  <conditionalFormatting sqref="K19:K20">
    <cfRule type="expression" dxfId="1245" priority="1245" stopIfTrue="1">
      <formula>K$21=100%</formula>
    </cfRule>
  </conditionalFormatting>
  <conditionalFormatting sqref="K19:K20">
    <cfRule type="cellIs" dxfId="1244" priority="1243" stopIfTrue="1" operator="greaterThan">
      <formula>0.75</formula>
    </cfRule>
    <cfRule type="expression" dxfId="1243" priority="1244" stopIfTrue="1">
      <formula>$D$12=0</formula>
    </cfRule>
  </conditionalFormatting>
  <conditionalFormatting sqref="K19:K20">
    <cfRule type="expression" dxfId="1242" priority="1242" stopIfTrue="1">
      <formula>$D$4="Enfants 4-10 ans"</formula>
    </cfRule>
  </conditionalFormatting>
  <conditionalFormatting sqref="K19:K20">
    <cfRule type="expression" dxfId="1241" priority="1241">
      <formula>K$21=100%</formula>
    </cfRule>
  </conditionalFormatting>
  <conditionalFormatting sqref="K19:K20">
    <cfRule type="cellIs" dxfId="1240" priority="1240" stopIfTrue="1" operator="greaterThan">
      <formula>0.75</formula>
    </cfRule>
  </conditionalFormatting>
  <conditionalFormatting sqref="K19:K20">
    <cfRule type="expression" dxfId="1239" priority="1239" stopIfTrue="1">
      <formula>K$21=100%</formula>
    </cfRule>
  </conditionalFormatting>
  <conditionalFormatting sqref="K19:K20">
    <cfRule type="cellIs" dxfId="1238" priority="1237" stopIfTrue="1" operator="greaterThan">
      <formula>0.75</formula>
    </cfRule>
    <cfRule type="expression" dxfId="1237" priority="1238" stopIfTrue="1">
      <formula>$D$12=0</formula>
    </cfRule>
  </conditionalFormatting>
  <conditionalFormatting sqref="K19:K20">
    <cfRule type="expression" dxfId="1236" priority="1236" stopIfTrue="1">
      <formula>$D$4="Enfants 4-10 ans"</formula>
    </cfRule>
  </conditionalFormatting>
  <conditionalFormatting sqref="K19:K20">
    <cfRule type="expression" dxfId="1235" priority="1235" stopIfTrue="1">
      <formula>K$21=100%</formula>
    </cfRule>
  </conditionalFormatting>
  <conditionalFormatting sqref="K19:K20">
    <cfRule type="cellIs" dxfId="1234" priority="1233" stopIfTrue="1" operator="greaterThan">
      <formula>0.75</formula>
    </cfRule>
    <cfRule type="expression" dxfId="1233" priority="1234" stopIfTrue="1">
      <formula>$D$12=0</formula>
    </cfRule>
  </conditionalFormatting>
  <conditionalFormatting sqref="K19:K20">
    <cfRule type="expression" dxfId="1232" priority="1232" stopIfTrue="1">
      <formula>$D$4="Enfants 4-10 ans"</formula>
    </cfRule>
  </conditionalFormatting>
  <conditionalFormatting sqref="K19:K20">
    <cfRule type="expression" dxfId="1231" priority="1231" stopIfTrue="1">
      <formula>K$21=100%</formula>
    </cfRule>
  </conditionalFormatting>
  <conditionalFormatting sqref="K19:K20">
    <cfRule type="cellIs" dxfId="1230" priority="1229" stopIfTrue="1" operator="greaterThan">
      <formula>0.75</formula>
    </cfRule>
    <cfRule type="expression" dxfId="1229" priority="1230" stopIfTrue="1">
      <formula>$D$12=0</formula>
    </cfRule>
  </conditionalFormatting>
  <conditionalFormatting sqref="K19:K20">
    <cfRule type="expression" dxfId="1228" priority="1228" stopIfTrue="1">
      <formula>$D$4="Enfants 4-10 ans"</formula>
    </cfRule>
  </conditionalFormatting>
  <conditionalFormatting sqref="K19:K20">
    <cfRule type="expression" dxfId="1227" priority="1227">
      <formula>K$21=100%</formula>
    </cfRule>
  </conditionalFormatting>
  <conditionalFormatting sqref="K19:K20">
    <cfRule type="cellIs" dxfId="1226" priority="1226" stopIfTrue="1" operator="greaterThan">
      <formula>0.75</formula>
    </cfRule>
  </conditionalFormatting>
  <conditionalFormatting sqref="K19:K20">
    <cfRule type="expression" dxfId="1225" priority="1225" stopIfTrue="1">
      <formula>K$21=100%</formula>
    </cfRule>
  </conditionalFormatting>
  <conditionalFormatting sqref="K19:K20">
    <cfRule type="cellIs" dxfId="1224" priority="1223" stopIfTrue="1" operator="greaterThan">
      <formula>0.75</formula>
    </cfRule>
    <cfRule type="expression" dxfId="1223" priority="1224" stopIfTrue="1">
      <formula>$D$12=0</formula>
    </cfRule>
  </conditionalFormatting>
  <conditionalFormatting sqref="K19:K20">
    <cfRule type="expression" dxfId="1222" priority="1222" stopIfTrue="1">
      <formula>$D$4="Enfants 4-10 ans"</formula>
    </cfRule>
  </conditionalFormatting>
  <conditionalFormatting sqref="K19:K20">
    <cfRule type="expression" dxfId="1221" priority="1221" stopIfTrue="1">
      <formula>K$21=100%</formula>
    </cfRule>
  </conditionalFormatting>
  <conditionalFormatting sqref="K19:K20">
    <cfRule type="cellIs" dxfId="1220" priority="1219" stopIfTrue="1" operator="greaterThan">
      <formula>0.75</formula>
    </cfRule>
    <cfRule type="expression" dxfId="1219" priority="1220" stopIfTrue="1">
      <formula>$D$12=0</formula>
    </cfRule>
  </conditionalFormatting>
  <conditionalFormatting sqref="K19:K20">
    <cfRule type="expression" dxfId="1218" priority="1218" stopIfTrue="1">
      <formula>$D$4="Enfants 4-10 ans"</formula>
    </cfRule>
  </conditionalFormatting>
  <conditionalFormatting sqref="K19:K20">
    <cfRule type="expression" dxfId="1217" priority="1217" stopIfTrue="1">
      <formula>K$21=100%</formula>
    </cfRule>
  </conditionalFormatting>
  <conditionalFormatting sqref="K19:K20">
    <cfRule type="cellIs" dxfId="1216" priority="1215" stopIfTrue="1" operator="greaterThan">
      <formula>0.75</formula>
    </cfRule>
    <cfRule type="expression" dxfId="1215" priority="1216" stopIfTrue="1">
      <formula>$D$12=0</formula>
    </cfRule>
  </conditionalFormatting>
  <conditionalFormatting sqref="K19:K20">
    <cfRule type="expression" dxfId="1214" priority="1214" stopIfTrue="1">
      <formula>$D$4="Enfants 4-10 ans"</formula>
    </cfRule>
  </conditionalFormatting>
  <conditionalFormatting sqref="K19:K20">
    <cfRule type="expression" dxfId="1213" priority="1213">
      <formula>K$21=100%</formula>
    </cfRule>
  </conditionalFormatting>
  <conditionalFormatting sqref="K19:K20">
    <cfRule type="cellIs" dxfId="1212" priority="1212" stopIfTrue="1" operator="greaterThan">
      <formula>0.75</formula>
    </cfRule>
  </conditionalFormatting>
  <conditionalFormatting sqref="K19:K20">
    <cfRule type="expression" dxfId="1211" priority="1211" stopIfTrue="1">
      <formula>K$21=100%</formula>
    </cfRule>
  </conditionalFormatting>
  <conditionalFormatting sqref="K19:K20">
    <cfRule type="cellIs" dxfId="1210" priority="1209" stopIfTrue="1" operator="greaterThan">
      <formula>0.75</formula>
    </cfRule>
    <cfRule type="expression" dxfId="1209" priority="1210" stopIfTrue="1">
      <formula>$D$12=0</formula>
    </cfRule>
  </conditionalFormatting>
  <conditionalFormatting sqref="K19:K20">
    <cfRule type="expression" dxfId="1208" priority="1208" stopIfTrue="1">
      <formula>$D$4="Enfants 4-10 ans"</formula>
    </cfRule>
  </conditionalFormatting>
  <conditionalFormatting sqref="K19:K20">
    <cfRule type="expression" dxfId="1207" priority="1207" stopIfTrue="1">
      <formula>K$21=100%</formula>
    </cfRule>
  </conditionalFormatting>
  <conditionalFormatting sqref="K19:K20">
    <cfRule type="cellIs" dxfId="1206" priority="1205" stopIfTrue="1" operator="greaterThan">
      <formula>0.75</formula>
    </cfRule>
    <cfRule type="expression" dxfId="1205" priority="1206" stopIfTrue="1">
      <formula>$D$12=0</formula>
    </cfRule>
  </conditionalFormatting>
  <conditionalFormatting sqref="K19:K20">
    <cfRule type="expression" dxfId="1204" priority="1204" stopIfTrue="1">
      <formula>$D$4="Enfants 4-10 ans"</formula>
    </cfRule>
  </conditionalFormatting>
  <conditionalFormatting sqref="K19:K20">
    <cfRule type="expression" dxfId="1203" priority="1203" stopIfTrue="1">
      <formula>K$21=100%</formula>
    </cfRule>
  </conditionalFormatting>
  <conditionalFormatting sqref="K19:K20">
    <cfRule type="cellIs" dxfId="1202" priority="1201" stopIfTrue="1" operator="greaterThan">
      <formula>0.75</formula>
    </cfRule>
    <cfRule type="expression" dxfId="1201" priority="1202" stopIfTrue="1">
      <formula>$D$12=0</formula>
    </cfRule>
  </conditionalFormatting>
  <conditionalFormatting sqref="K19:K20">
    <cfRule type="expression" dxfId="1200" priority="1200" stopIfTrue="1">
      <formula>$D$4="Enfants 4-10 ans"</formula>
    </cfRule>
  </conditionalFormatting>
  <conditionalFormatting sqref="K19:K20">
    <cfRule type="expression" dxfId="1199" priority="1199">
      <formula>K$21=100%</formula>
    </cfRule>
  </conditionalFormatting>
  <conditionalFormatting sqref="K19:K20">
    <cfRule type="cellIs" dxfId="1198" priority="1198" stopIfTrue="1" operator="greaterThan">
      <formula>0.75</formula>
    </cfRule>
  </conditionalFormatting>
  <conditionalFormatting sqref="K19:K20">
    <cfRule type="expression" dxfId="1197" priority="1197" stopIfTrue="1">
      <formula>K$21=100%</formula>
    </cfRule>
  </conditionalFormatting>
  <conditionalFormatting sqref="K19:K20">
    <cfRule type="cellIs" dxfId="1196" priority="1195" stopIfTrue="1" operator="greaterThan">
      <formula>0.75</formula>
    </cfRule>
    <cfRule type="expression" dxfId="1195" priority="1196" stopIfTrue="1">
      <formula>$D$12=0</formula>
    </cfRule>
  </conditionalFormatting>
  <conditionalFormatting sqref="K19:K20">
    <cfRule type="expression" dxfId="1194" priority="1194" stopIfTrue="1">
      <formula>$D$4="Enfants 4-10 ans"</formula>
    </cfRule>
  </conditionalFormatting>
  <conditionalFormatting sqref="K19:K20">
    <cfRule type="expression" dxfId="1193" priority="1193" stopIfTrue="1">
      <formula>K$21=100%</formula>
    </cfRule>
  </conditionalFormatting>
  <conditionalFormatting sqref="K19:K20">
    <cfRule type="cellIs" dxfId="1192" priority="1191" stopIfTrue="1" operator="greaterThan">
      <formula>0.75</formula>
    </cfRule>
    <cfRule type="expression" dxfId="1191" priority="1192" stopIfTrue="1">
      <formula>$D$12=0</formula>
    </cfRule>
  </conditionalFormatting>
  <conditionalFormatting sqref="K19:K20">
    <cfRule type="expression" dxfId="1190" priority="1190" stopIfTrue="1">
      <formula>$D$4="Enfants 4-10 ans"</formula>
    </cfRule>
  </conditionalFormatting>
  <conditionalFormatting sqref="K19:K20">
    <cfRule type="cellIs" dxfId="1189" priority="1188" stopIfTrue="1" operator="greaterThan">
      <formula>0</formula>
    </cfRule>
    <cfRule type="expression" dxfId="1188" priority="1189">
      <formula>K$21=100%</formula>
    </cfRule>
  </conditionalFormatting>
  <conditionalFormatting sqref="K19:K20">
    <cfRule type="cellIs" dxfId="1187" priority="1185" stopIfTrue="1" operator="greaterThan">
      <formula>0.75</formula>
    </cfRule>
    <cfRule type="expression" dxfId="1186" priority="1186" stopIfTrue="1">
      <formula>AND(K$21&lt;&gt;100%,K$21&lt;&gt;0%)</formula>
    </cfRule>
  </conditionalFormatting>
  <conditionalFormatting sqref="K19:K20">
    <cfRule type="expression" dxfId="1185" priority="1184" stopIfTrue="1">
      <formula>$D$4="Enfants 4-10 ans"</formula>
    </cfRule>
    <cfRule type="expression" dxfId="1184" priority="1187" stopIfTrue="1">
      <formula>$D$12&lt;=1</formula>
    </cfRule>
  </conditionalFormatting>
  <conditionalFormatting sqref="K19:K20">
    <cfRule type="cellIs" dxfId="1183" priority="1182" stopIfTrue="1" operator="greaterThan">
      <formula>0</formula>
    </cfRule>
    <cfRule type="expression" dxfId="1182" priority="1183">
      <formula>K$21=100%</formula>
    </cfRule>
  </conditionalFormatting>
  <conditionalFormatting sqref="K19:K20">
    <cfRule type="cellIs" dxfId="1181" priority="1181" stopIfTrue="1" operator="greaterThan">
      <formula>0.75</formula>
    </cfRule>
  </conditionalFormatting>
  <conditionalFormatting sqref="K19:K20">
    <cfRule type="cellIs" dxfId="1180" priority="1179" stopIfTrue="1" operator="greaterThan">
      <formula>0</formula>
    </cfRule>
    <cfRule type="expression" dxfId="1179" priority="1180">
      <formula>K$21=100%</formula>
    </cfRule>
  </conditionalFormatting>
  <conditionalFormatting sqref="K19:K20">
    <cfRule type="cellIs" dxfId="1178" priority="1178" stopIfTrue="1" operator="greaterThan">
      <formula>0.75</formula>
    </cfRule>
  </conditionalFormatting>
  <conditionalFormatting sqref="K19:K20">
    <cfRule type="cellIs" dxfId="1177" priority="1176" stopIfTrue="1" operator="greaterThan">
      <formula>0</formula>
    </cfRule>
    <cfRule type="expression" dxfId="1176" priority="1177" stopIfTrue="1">
      <formula>K$21=100%</formula>
    </cfRule>
  </conditionalFormatting>
  <conditionalFormatting sqref="K19:K20">
    <cfRule type="cellIs" dxfId="1175" priority="1174" stopIfTrue="1" operator="greaterThan">
      <formula>0.75</formula>
    </cfRule>
    <cfRule type="expression" dxfId="1174" priority="1175" stopIfTrue="1">
      <formula>$D$12=0</formula>
    </cfRule>
  </conditionalFormatting>
  <conditionalFormatting sqref="K19:K20">
    <cfRule type="expression" dxfId="1173" priority="1173" stopIfTrue="1">
      <formula>$D$4="Enfants 4-10 ans"</formula>
    </cfRule>
  </conditionalFormatting>
  <conditionalFormatting sqref="K19:K20">
    <cfRule type="expression" dxfId="1172" priority="1172" stopIfTrue="1">
      <formula>K$21=100%</formula>
    </cfRule>
  </conditionalFormatting>
  <conditionalFormatting sqref="K19:K20">
    <cfRule type="cellIs" dxfId="1171" priority="1170" stopIfTrue="1" operator="greaterThan">
      <formula>0.75</formula>
    </cfRule>
    <cfRule type="expression" dxfId="1170" priority="1171" stopIfTrue="1">
      <formula>$D$12=0</formula>
    </cfRule>
  </conditionalFormatting>
  <conditionalFormatting sqref="K19:K20">
    <cfRule type="expression" dxfId="1169" priority="1169" stopIfTrue="1">
      <formula>$D$4="Enfants 4-10 ans"</formula>
    </cfRule>
  </conditionalFormatting>
  <conditionalFormatting sqref="K19:K20">
    <cfRule type="expression" dxfId="1168" priority="1168">
      <formula>K$21=100%</formula>
    </cfRule>
  </conditionalFormatting>
  <conditionalFormatting sqref="K19:K20">
    <cfRule type="cellIs" dxfId="1167" priority="1167" stopIfTrue="1" operator="greaterThan">
      <formula>0.75</formula>
    </cfRule>
  </conditionalFormatting>
  <conditionalFormatting sqref="K19:K20">
    <cfRule type="expression" dxfId="1166" priority="1166" stopIfTrue="1">
      <formula>K$21=100%</formula>
    </cfRule>
  </conditionalFormatting>
  <conditionalFormatting sqref="K19:K20">
    <cfRule type="cellIs" dxfId="1165" priority="1164" stopIfTrue="1" operator="greaterThan">
      <formula>0.75</formula>
    </cfRule>
    <cfRule type="expression" dxfId="1164" priority="1165" stopIfTrue="1">
      <formula>$D$12=0</formula>
    </cfRule>
  </conditionalFormatting>
  <conditionalFormatting sqref="K19:K20">
    <cfRule type="expression" dxfId="1163" priority="1163" stopIfTrue="1">
      <formula>$D$4="Enfants 4-10 ans"</formula>
    </cfRule>
  </conditionalFormatting>
  <conditionalFormatting sqref="K19:K20">
    <cfRule type="expression" dxfId="1162" priority="1162" stopIfTrue="1">
      <formula>K$21=100%</formula>
    </cfRule>
  </conditionalFormatting>
  <conditionalFormatting sqref="K19:K20">
    <cfRule type="cellIs" dxfId="1161" priority="1160" stopIfTrue="1" operator="greaterThan">
      <formula>0.75</formula>
    </cfRule>
    <cfRule type="expression" dxfId="1160" priority="1161" stopIfTrue="1">
      <formula>$D$12=0</formula>
    </cfRule>
  </conditionalFormatting>
  <conditionalFormatting sqref="K19:K20">
    <cfRule type="expression" dxfId="1159" priority="1159" stopIfTrue="1">
      <formula>$D$4="Enfants 4-10 ans"</formula>
    </cfRule>
  </conditionalFormatting>
  <conditionalFormatting sqref="K19:K20">
    <cfRule type="expression" dxfId="1158" priority="1158" stopIfTrue="1">
      <formula>K$21=100%</formula>
    </cfRule>
  </conditionalFormatting>
  <conditionalFormatting sqref="K19:K20">
    <cfRule type="cellIs" dxfId="1157" priority="1156" stopIfTrue="1" operator="greaterThan">
      <formula>0.75</formula>
    </cfRule>
    <cfRule type="expression" dxfId="1156" priority="1157" stopIfTrue="1">
      <formula>$D$12=0</formula>
    </cfRule>
  </conditionalFormatting>
  <conditionalFormatting sqref="K19:K20">
    <cfRule type="expression" dxfId="1155" priority="1155" stopIfTrue="1">
      <formula>$D$4="Enfants 4-10 ans"</formula>
    </cfRule>
  </conditionalFormatting>
  <conditionalFormatting sqref="K19:K20">
    <cfRule type="expression" dxfId="1154" priority="1154">
      <formula>K$21=100%</formula>
    </cfRule>
  </conditionalFormatting>
  <conditionalFormatting sqref="K19:K20">
    <cfRule type="cellIs" dxfId="1153" priority="1153" stopIfTrue="1" operator="greaterThan">
      <formula>0.75</formula>
    </cfRule>
  </conditionalFormatting>
  <conditionalFormatting sqref="K19:K20">
    <cfRule type="expression" dxfId="1152" priority="1152" stopIfTrue="1">
      <formula>K$21=100%</formula>
    </cfRule>
  </conditionalFormatting>
  <conditionalFormatting sqref="K19:K20">
    <cfRule type="cellIs" dxfId="1151" priority="1150" stopIfTrue="1" operator="greaterThan">
      <formula>0.75</formula>
    </cfRule>
    <cfRule type="expression" dxfId="1150" priority="1151" stopIfTrue="1">
      <formula>$D$12=0</formula>
    </cfRule>
  </conditionalFormatting>
  <conditionalFormatting sqref="K19:K20">
    <cfRule type="expression" dxfId="1149" priority="1149" stopIfTrue="1">
      <formula>$D$4="Enfants 4-10 ans"</formula>
    </cfRule>
  </conditionalFormatting>
  <conditionalFormatting sqref="K19:K20">
    <cfRule type="expression" dxfId="1148" priority="1148" stopIfTrue="1">
      <formula>K$21=100%</formula>
    </cfRule>
  </conditionalFormatting>
  <conditionalFormatting sqref="K19:K20">
    <cfRule type="cellIs" dxfId="1147" priority="1146" stopIfTrue="1" operator="greaterThan">
      <formula>0.75</formula>
    </cfRule>
    <cfRule type="expression" dxfId="1146" priority="1147" stopIfTrue="1">
      <formula>$D$12=0</formula>
    </cfRule>
  </conditionalFormatting>
  <conditionalFormatting sqref="K19:K20">
    <cfRule type="expression" dxfId="1145" priority="1145" stopIfTrue="1">
      <formula>$D$4="Enfants 4-10 ans"</formula>
    </cfRule>
  </conditionalFormatting>
  <conditionalFormatting sqref="K19:K20">
    <cfRule type="cellIs" dxfId="1144" priority="1143" stopIfTrue="1" operator="greaterThan">
      <formula>0</formula>
    </cfRule>
    <cfRule type="expression" dxfId="1143" priority="1144">
      <formula>K$21=100%</formula>
    </cfRule>
  </conditionalFormatting>
  <conditionalFormatting sqref="K19:K20">
    <cfRule type="cellIs" dxfId="1142" priority="1142" stopIfTrue="1" operator="greaterThan">
      <formula>0.75</formula>
    </cfRule>
  </conditionalFormatting>
  <conditionalFormatting sqref="K19:K20">
    <cfRule type="cellIs" dxfId="1141" priority="1140" stopIfTrue="1" operator="greaterThan">
      <formula>0</formula>
    </cfRule>
    <cfRule type="expression" dxfId="1140" priority="1141" stopIfTrue="1">
      <formula>K$21=100%</formula>
    </cfRule>
  </conditionalFormatting>
  <conditionalFormatting sqref="K19:K20">
    <cfRule type="cellIs" dxfId="1139" priority="1138" stopIfTrue="1" operator="greaterThan">
      <formula>0.75</formula>
    </cfRule>
    <cfRule type="expression" dxfId="1138" priority="1139" stopIfTrue="1">
      <formula>$D$12=0</formula>
    </cfRule>
  </conditionalFormatting>
  <conditionalFormatting sqref="K19:K20">
    <cfRule type="expression" dxfId="1137" priority="1137" stopIfTrue="1">
      <formula>$D$4="Enfants 4-10 ans"</formula>
    </cfRule>
  </conditionalFormatting>
  <conditionalFormatting sqref="K19:K20">
    <cfRule type="expression" dxfId="1136" priority="1136" stopIfTrue="1">
      <formula>K$21=100%</formula>
    </cfRule>
  </conditionalFormatting>
  <conditionalFormatting sqref="K19:K20">
    <cfRule type="cellIs" dxfId="1135" priority="1134" stopIfTrue="1" operator="greaterThan">
      <formula>0.75</formula>
    </cfRule>
    <cfRule type="expression" dxfId="1134" priority="1135" stopIfTrue="1">
      <formula>$D$12=0</formula>
    </cfRule>
  </conditionalFormatting>
  <conditionalFormatting sqref="K19:K20">
    <cfRule type="expression" dxfId="1133" priority="1133" stopIfTrue="1">
      <formula>$D$4="Enfants 4-10 ans"</formula>
    </cfRule>
  </conditionalFormatting>
  <conditionalFormatting sqref="K19:K20">
    <cfRule type="expression" dxfId="1132" priority="1132">
      <formula>K$21=100%</formula>
    </cfRule>
  </conditionalFormatting>
  <conditionalFormatting sqref="K19:K20">
    <cfRule type="cellIs" dxfId="1131" priority="1131" stopIfTrue="1" operator="greaterThan">
      <formula>0.75</formula>
    </cfRule>
  </conditionalFormatting>
  <conditionalFormatting sqref="K19:K20">
    <cfRule type="expression" dxfId="1130" priority="1130" stopIfTrue="1">
      <formula>K$21=100%</formula>
    </cfRule>
  </conditionalFormatting>
  <conditionalFormatting sqref="K19:K20">
    <cfRule type="cellIs" dxfId="1129" priority="1128" stopIfTrue="1" operator="greaterThan">
      <formula>0.75</formula>
    </cfRule>
    <cfRule type="expression" dxfId="1128" priority="1129" stopIfTrue="1">
      <formula>$D$12=0</formula>
    </cfRule>
  </conditionalFormatting>
  <conditionalFormatting sqref="K19:K20">
    <cfRule type="expression" dxfId="1127" priority="1127" stopIfTrue="1">
      <formula>$D$4="Enfants 4-10 ans"</formula>
    </cfRule>
  </conditionalFormatting>
  <conditionalFormatting sqref="K19:K20">
    <cfRule type="expression" dxfId="1126" priority="1126" stopIfTrue="1">
      <formula>K$21=100%</formula>
    </cfRule>
  </conditionalFormatting>
  <conditionalFormatting sqref="K19:K20">
    <cfRule type="cellIs" dxfId="1125" priority="1124" stopIfTrue="1" operator="greaterThan">
      <formula>0.75</formula>
    </cfRule>
    <cfRule type="expression" dxfId="1124" priority="1125" stopIfTrue="1">
      <formula>$D$12=0</formula>
    </cfRule>
  </conditionalFormatting>
  <conditionalFormatting sqref="K19:K20">
    <cfRule type="expression" dxfId="1123" priority="1123" stopIfTrue="1">
      <formula>$D$4="Enfants 4-10 ans"</formula>
    </cfRule>
  </conditionalFormatting>
  <conditionalFormatting sqref="K19:K20">
    <cfRule type="expression" dxfId="1122" priority="1122" stopIfTrue="1">
      <formula>K$21=100%</formula>
    </cfRule>
  </conditionalFormatting>
  <conditionalFormatting sqref="K19:K20">
    <cfRule type="cellIs" dxfId="1121" priority="1120" stopIfTrue="1" operator="greaterThan">
      <formula>0.75</formula>
    </cfRule>
    <cfRule type="expression" dxfId="1120" priority="1121" stopIfTrue="1">
      <formula>$D$12=0</formula>
    </cfRule>
  </conditionalFormatting>
  <conditionalFormatting sqref="K19:K20">
    <cfRule type="expression" dxfId="1119" priority="1119" stopIfTrue="1">
      <formula>$D$4="Enfants 4-10 ans"</formula>
    </cfRule>
  </conditionalFormatting>
  <conditionalFormatting sqref="K19:K20">
    <cfRule type="expression" dxfId="1118" priority="1118">
      <formula>K$21=100%</formula>
    </cfRule>
  </conditionalFormatting>
  <conditionalFormatting sqref="K19:K20">
    <cfRule type="cellIs" dxfId="1117" priority="1117" stopIfTrue="1" operator="greaterThan">
      <formula>0.75</formula>
    </cfRule>
  </conditionalFormatting>
  <conditionalFormatting sqref="K19:K20">
    <cfRule type="expression" dxfId="1116" priority="1116" stopIfTrue="1">
      <formula>K$21=100%</formula>
    </cfRule>
  </conditionalFormatting>
  <conditionalFormatting sqref="K19:K20">
    <cfRule type="cellIs" dxfId="1115" priority="1114" stopIfTrue="1" operator="greaterThan">
      <formula>0.75</formula>
    </cfRule>
    <cfRule type="expression" dxfId="1114" priority="1115" stopIfTrue="1">
      <formula>$D$12=0</formula>
    </cfRule>
  </conditionalFormatting>
  <conditionalFormatting sqref="K19:K20">
    <cfRule type="expression" dxfId="1113" priority="1113" stopIfTrue="1">
      <formula>$D$4="Enfants 4-10 ans"</formula>
    </cfRule>
  </conditionalFormatting>
  <conditionalFormatting sqref="K19:K20">
    <cfRule type="expression" dxfId="1112" priority="1112" stopIfTrue="1">
      <formula>K$21=100%</formula>
    </cfRule>
  </conditionalFormatting>
  <conditionalFormatting sqref="K19:K20">
    <cfRule type="cellIs" dxfId="1111" priority="1110" stopIfTrue="1" operator="greaterThan">
      <formula>0.75</formula>
    </cfRule>
    <cfRule type="expression" dxfId="1110" priority="1111" stopIfTrue="1">
      <formula>$D$12=0</formula>
    </cfRule>
  </conditionalFormatting>
  <conditionalFormatting sqref="K19:K20">
    <cfRule type="expression" dxfId="1109" priority="1109" stopIfTrue="1">
      <formula>$D$4="Enfants 4-10 ans"</formula>
    </cfRule>
  </conditionalFormatting>
  <conditionalFormatting sqref="K19:K20">
    <cfRule type="expression" dxfId="1108" priority="1108" stopIfTrue="1">
      <formula>K$21=100%</formula>
    </cfRule>
  </conditionalFormatting>
  <conditionalFormatting sqref="K19:K20">
    <cfRule type="cellIs" dxfId="1107" priority="1106" stopIfTrue="1" operator="greaterThan">
      <formula>0.75</formula>
    </cfRule>
    <cfRule type="expression" dxfId="1106" priority="1107" stopIfTrue="1">
      <formula>$D$12=0</formula>
    </cfRule>
  </conditionalFormatting>
  <conditionalFormatting sqref="K19:K20">
    <cfRule type="expression" dxfId="1105" priority="1105" stopIfTrue="1">
      <formula>$D$4="Enfants 4-10 ans"</formula>
    </cfRule>
  </conditionalFormatting>
  <conditionalFormatting sqref="K19:K20">
    <cfRule type="expression" dxfId="1104" priority="1104">
      <formula>K$21=100%</formula>
    </cfRule>
  </conditionalFormatting>
  <conditionalFormatting sqref="K19:K20">
    <cfRule type="cellIs" dxfId="1103" priority="1103" stopIfTrue="1" operator="greaterThan">
      <formula>0.75</formula>
    </cfRule>
  </conditionalFormatting>
  <conditionalFormatting sqref="K19:K20">
    <cfRule type="expression" dxfId="1102" priority="1102" stopIfTrue="1">
      <formula>K$21=100%</formula>
    </cfRule>
  </conditionalFormatting>
  <conditionalFormatting sqref="K19:K20">
    <cfRule type="cellIs" dxfId="1101" priority="1100" stopIfTrue="1" operator="greaterThan">
      <formula>0.75</formula>
    </cfRule>
    <cfRule type="expression" dxfId="1100" priority="1101" stopIfTrue="1">
      <formula>$D$12=0</formula>
    </cfRule>
  </conditionalFormatting>
  <conditionalFormatting sqref="K19:K20">
    <cfRule type="expression" dxfId="1099" priority="1099" stopIfTrue="1">
      <formula>$D$4="Enfants 4-10 ans"</formula>
    </cfRule>
  </conditionalFormatting>
  <conditionalFormatting sqref="K19:K20">
    <cfRule type="expression" dxfId="1098" priority="1098" stopIfTrue="1">
      <formula>K$21=100%</formula>
    </cfRule>
  </conditionalFormatting>
  <conditionalFormatting sqref="K19:K20">
    <cfRule type="cellIs" dxfId="1097" priority="1096" stopIfTrue="1" operator="greaterThan">
      <formula>0.75</formula>
    </cfRule>
    <cfRule type="expression" dxfId="1096" priority="1097" stopIfTrue="1">
      <formula>$D$12=0</formula>
    </cfRule>
  </conditionalFormatting>
  <conditionalFormatting sqref="K19:K20">
    <cfRule type="expression" dxfId="1095" priority="1095" stopIfTrue="1">
      <formula>$D$4="Enfants 4-10 ans"</formula>
    </cfRule>
  </conditionalFormatting>
  <conditionalFormatting sqref="K19:K20">
    <cfRule type="expression" dxfId="1094" priority="1094" stopIfTrue="1">
      <formula>K$21=100%</formula>
    </cfRule>
  </conditionalFormatting>
  <conditionalFormatting sqref="K19:K20">
    <cfRule type="cellIs" dxfId="1093" priority="1092" stopIfTrue="1" operator="greaterThan">
      <formula>0.75</formula>
    </cfRule>
    <cfRule type="expression" dxfId="1092" priority="1093" stopIfTrue="1">
      <formula>$D$12=0</formula>
    </cfRule>
  </conditionalFormatting>
  <conditionalFormatting sqref="K19:K20">
    <cfRule type="expression" dxfId="1091" priority="1091" stopIfTrue="1">
      <formula>$D$4="Enfants 4-10 ans"</formula>
    </cfRule>
  </conditionalFormatting>
  <conditionalFormatting sqref="K19:K20">
    <cfRule type="expression" dxfId="1090" priority="1090">
      <formula>K$21=100%</formula>
    </cfRule>
  </conditionalFormatting>
  <conditionalFormatting sqref="K19:K20">
    <cfRule type="cellIs" dxfId="1089" priority="1089" stopIfTrue="1" operator="greaterThan">
      <formula>0.75</formula>
    </cfRule>
  </conditionalFormatting>
  <conditionalFormatting sqref="K19:K20">
    <cfRule type="expression" dxfId="1088" priority="1088" stopIfTrue="1">
      <formula>K$21=100%</formula>
    </cfRule>
  </conditionalFormatting>
  <conditionalFormatting sqref="K19:K20">
    <cfRule type="cellIs" dxfId="1087" priority="1086" stopIfTrue="1" operator="greaterThan">
      <formula>0.75</formula>
    </cfRule>
    <cfRule type="expression" dxfId="1086" priority="1087" stopIfTrue="1">
      <formula>$D$12=0</formula>
    </cfRule>
  </conditionalFormatting>
  <conditionalFormatting sqref="K19:K20">
    <cfRule type="expression" dxfId="1085" priority="1085" stopIfTrue="1">
      <formula>$D$4="Enfants 4-10 ans"</formula>
    </cfRule>
  </conditionalFormatting>
  <conditionalFormatting sqref="K19:K20">
    <cfRule type="expression" dxfId="1084" priority="1084" stopIfTrue="1">
      <formula>K$21=100%</formula>
    </cfRule>
  </conditionalFormatting>
  <conditionalFormatting sqref="K19:K20">
    <cfRule type="cellIs" dxfId="1083" priority="1082" stopIfTrue="1" operator="greaterThan">
      <formula>0.75</formula>
    </cfRule>
    <cfRule type="expression" dxfId="1082" priority="1083" stopIfTrue="1">
      <formula>$D$12=0</formula>
    </cfRule>
  </conditionalFormatting>
  <conditionalFormatting sqref="K19:K20">
    <cfRule type="expression" dxfId="1081" priority="1081" stopIfTrue="1">
      <formula>$D$4="Enfants 4-10 ans"</formula>
    </cfRule>
  </conditionalFormatting>
  <conditionalFormatting sqref="K17:K20">
    <cfRule type="cellIs" dxfId="1080" priority="1079" stopIfTrue="1" operator="greaterThan">
      <formula>0</formula>
    </cfRule>
    <cfRule type="expression" dxfId="1079" priority="1080">
      <formula>K$21=100%</formula>
    </cfRule>
  </conditionalFormatting>
  <conditionalFormatting sqref="K17:K20">
    <cfRule type="cellIs" dxfId="1078" priority="1076" stopIfTrue="1" operator="greaterThan">
      <formula>0.75</formula>
    </cfRule>
    <cfRule type="expression" dxfId="1077" priority="1077" stopIfTrue="1">
      <formula>AND(K$21&lt;&gt;100%,K$21&lt;&gt;0%)</formula>
    </cfRule>
  </conditionalFormatting>
  <conditionalFormatting sqref="K17:K20">
    <cfRule type="expression" dxfId="1076" priority="1075" stopIfTrue="1">
      <formula>$D$4="Enfants 4-10 ans"</formula>
    </cfRule>
    <cfRule type="expression" dxfId="1075" priority="1078" stopIfTrue="1">
      <formula>$D$12&lt;=1</formula>
    </cfRule>
  </conditionalFormatting>
  <conditionalFormatting sqref="K17:K20">
    <cfRule type="cellIs" dxfId="1074" priority="1073" stopIfTrue="1" operator="greaterThan">
      <formula>0</formula>
    </cfRule>
    <cfRule type="expression" dxfId="1073" priority="1074" stopIfTrue="1">
      <formula>K$21=100%</formula>
    </cfRule>
  </conditionalFormatting>
  <conditionalFormatting sqref="K17:K20">
    <cfRule type="cellIs" dxfId="1072" priority="1071" stopIfTrue="1" operator="greaterThan">
      <formula>0.75</formula>
    </cfRule>
    <cfRule type="expression" dxfId="1071" priority="1072" stopIfTrue="1">
      <formula>$D$12=0</formula>
    </cfRule>
  </conditionalFormatting>
  <conditionalFormatting sqref="K17:K20">
    <cfRule type="expression" dxfId="1070" priority="1070" stopIfTrue="1">
      <formula>$D$4="Enfants 4-10 ans"</formula>
    </cfRule>
  </conditionalFormatting>
  <conditionalFormatting sqref="K17:K20">
    <cfRule type="cellIs" dxfId="1069" priority="1068" stopIfTrue="1" operator="greaterThan">
      <formula>0</formula>
    </cfRule>
    <cfRule type="expression" dxfId="1068" priority="1069">
      <formula>K$21=100%</formula>
    </cfRule>
  </conditionalFormatting>
  <conditionalFormatting sqref="K17:K20">
    <cfRule type="cellIs" dxfId="1067" priority="1067" stopIfTrue="1" operator="greaterThan">
      <formula>0.75</formula>
    </cfRule>
  </conditionalFormatting>
  <conditionalFormatting sqref="K17:K20">
    <cfRule type="cellIs" dxfId="1066" priority="1065" stopIfTrue="1" operator="greaterThan">
      <formula>0</formula>
    </cfRule>
    <cfRule type="expression" dxfId="1065" priority="1066" stopIfTrue="1">
      <formula>K$21=100%</formula>
    </cfRule>
  </conditionalFormatting>
  <conditionalFormatting sqref="K17:K20">
    <cfRule type="cellIs" dxfId="1064" priority="1063" stopIfTrue="1" operator="greaterThan">
      <formula>0.75</formula>
    </cfRule>
    <cfRule type="expression" dxfId="1063" priority="1064" stopIfTrue="1">
      <formula>$D$12=0</formula>
    </cfRule>
  </conditionalFormatting>
  <conditionalFormatting sqref="K17:K20">
    <cfRule type="expression" dxfId="1062" priority="1062" stopIfTrue="1">
      <formula>$D$4="Enfants 4-10 ans"</formula>
    </cfRule>
  </conditionalFormatting>
  <conditionalFormatting sqref="K17:K20">
    <cfRule type="cellIs" dxfId="1061" priority="1060" stopIfTrue="1" operator="greaterThan">
      <formula>0</formula>
    </cfRule>
    <cfRule type="expression" dxfId="1060" priority="1061">
      <formula>K$21=100%</formula>
    </cfRule>
  </conditionalFormatting>
  <conditionalFormatting sqref="K17:K20">
    <cfRule type="cellIs" dxfId="1059" priority="1059" stopIfTrue="1" operator="greaterThan">
      <formula>0.75</formula>
    </cfRule>
  </conditionalFormatting>
  <conditionalFormatting sqref="K17:K20">
    <cfRule type="cellIs" dxfId="1058" priority="1057" stopIfTrue="1" operator="greaterThan">
      <formula>0</formula>
    </cfRule>
    <cfRule type="expression" dxfId="1057" priority="1058" stopIfTrue="1">
      <formula>K$21=100%</formula>
    </cfRule>
  </conditionalFormatting>
  <conditionalFormatting sqref="K17:K20">
    <cfRule type="cellIs" dxfId="1056" priority="1055" stopIfTrue="1" operator="greaterThan">
      <formula>0.75</formula>
    </cfRule>
    <cfRule type="expression" dxfId="1055" priority="1056" stopIfTrue="1">
      <formula>$D$12=0</formula>
    </cfRule>
  </conditionalFormatting>
  <conditionalFormatting sqref="K17:K20">
    <cfRule type="expression" dxfId="1054" priority="1054" stopIfTrue="1">
      <formula>$D$4="Enfants 4-10 ans"</formula>
    </cfRule>
  </conditionalFormatting>
  <conditionalFormatting sqref="K17:K20">
    <cfRule type="expression" dxfId="1053" priority="1053" stopIfTrue="1">
      <formula>K$21=100%</formula>
    </cfRule>
  </conditionalFormatting>
  <conditionalFormatting sqref="K17:K20">
    <cfRule type="cellIs" dxfId="1052" priority="1051" stopIfTrue="1" operator="greaterThan">
      <formula>0.75</formula>
    </cfRule>
    <cfRule type="expression" dxfId="1051" priority="1052" stopIfTrue="1">
      <formula>$D$12=0</formula>
    </cfRule>
  </conditionalFormatting>
  <conditionalFormatting sqref="K17:K20">
    <cfRule type="expression" dxfId="1050" priority="1050" stopIfTrue="1">
      <formula>$D$4="Enfants 4-10 ans"</formula>
    </cfRule>
  </conditionalFormatting>
  <conditionalFormatting sqref="K17:K20">
    <cfRule type="expression" dxfId="1049" priority="1049">
      <formula>K$21=100%</formula>
    </cfRule>
  </conditionalFormatting>
  <conditionalFormatting sqref="K17:K20">
    <cfRule type="cellIs" dxfId="1048" priority="1048" stopIfTrue="1" operator="greaterThan">
      <formula>0.75</formula>
    </cfRule>
  </conditionalFormatting>
  <conditionalFormatting sqref="K17:K20">
    <cfRule type="expression" dxfId="1047" priority="1047" stopIfTrue="1">
      <formula>K$21=100%</formula>
    </cfRule>
  </conditionalFormatting>
  <conditionalFormatting sqref="K17:K20">
    <cfRule type="cellIs" dxfId="1046" priority="1045" stopIfTrue="1" operator="greaterThan">
      <formula>0.75</formula>
    </cfRule>
    <cfRule type="expression" dxfId="1045" priority="1046" stopIfTrue="1">
      <formula>$D$12=0</formula>
    </cfRule>
  </conditionalFormatting>
  <conditionalFormatting sqref="K17:K20">
    <cfRule type="expression" dxfId="1044" priority="1044" stopIfTrue="1">
      <formula>$D$4="Enfants 4-10 ans"</formula>
    </cfRule>
  </conditionalFormatting>
  <conditionalFormatting sqref="K17:K20">
    <cfRule type="expression" dxfId="1043" priority="1043" stopIfTrue="1">
      <formula>K$21=100%</formula>
    </cfRule>
  </conditionalFormatting>
  <conditionalFormatting sqref="K17:K20">
    <cfRule type="cellIs" dxfId="1042" priority="1041" stopIfTrue="1" operator="greaterThan">
      <formula>0.75</formula>
    </cfRule>
    <cfRule type="expression" dxfId="1041" priority="1042" stopIfTrue="1">
      <formula>$D$12=0</formula>
    </cfRule>
  </conditionalFormatting>
  <conditionalFormatting sqref="K17:K20">
    <cfRule type="expression" dxfId="1040" priority="1040" stopIfTrue="1">
      <formula>$D$4="Enfants 4-10 ans"</formula>
    </cfRule>
  </conditionalFormatting>
  <conditionalFormatting sqref="K17:K20">
    <cfRule type="expression" dxfId="1039" priority="1039" stopIfTrue="1">
      <formula>K$21=100%</formula>
    </cfRule>
  </conditionalFormatting>
  <conditionalFormatting sqref="K17:K20">
    <cfRule type="cellIs" dxfId="1038" priority="1037" stopIfTrue="1" operator="greaterThan">
      <formula>0.75</formula>
    </cfRule>
    <cfRule type="expression" dxfId="1037" priority="1038" stopIfTrue="1">
      <formula>$D$12=0</formula>
    </cfRule>
  </conditionalFormatting>
  <conditionalFormatting sqref="K17:K20">
    <cfRule type="expression" dxfId="1036" priority="1036" stopIfTrue="1">
      <formula>$D$4="Enfants 4-10 ans"</formula>
    </cfRule>
  </conditionalFormatting>
  <conditionalFormatting sqref="K17:K20">
    <cfRule type="expression" dxfId="1035" priority="1035">
      <formula>K$21=100%</formula>
    </cfRule>
  </conditionalFormatting>
  <conditionalFormatting sqref="K17:K20">
    <cfRule type="cellIs" dxfId="1034" priority="1034" stopIfTrue="1" operator="greaterThan">
      <formula>0.75</formula>
    </cfRule>
  </conditionalFormatting>
  <conditionalFormatting sqref="K17:K20">
    <cfRule type="expression" dxfId="1033" priority="1033" stopIfTrue="1">
      <formula>K$21=100%</formula>
    </cfRule>
  </conditionalFormatting>
  <conditionalFormatting sqref="K17:K20">
    <cfRule type="cellIs" dxfId="1032" priority="1031" stopIfTrue="1" operator="greaterThan">
      <formula>0.75</formula>
    </cfRule>
    <cfRule type="expression" dxfId="1031" priority="1032" stopIfTrue="1">
      <formula>$D$12=0</formula>
    </cfRule>
  </conditionalFormatting>
  <conditionalFormatting sqref="K17:K20">
    <cfRule type="expression" dxfId="1030" priority="1030" stopIfTrue="1">
      <formula>$D$4="Enfants 4-10 ans"</formula>
    </cfRule>
  </conditionalFormatting>
  <conditionalFormatting sqref="K17:K20">
    <cfRule type="expression" dxfId="1029" priority="1029" stopIfTrue="1">
      <formula>K$21=100%</formula>
    </cfRule>
  </conditionalFormatting>
  <conditionalFormatting sqref="K17:K20">
    <cfRule type="cellIs" dxfId="1028" priority="1027" stopIfTrue="1" operator="greaterThan">
      <formula>0.75</formula>
    </cfRule>
    <cfRule type="expression" dxfId="1027" priority="1028" stopIfTrue="1">
      <formula>$D$12=0</formula>
    </cfRule>
  </conditionalFormatting>
  <conditionalFormatting sqref="K17:K20">
    <cfRule type="expression" dxfId="1026" priority="1026" stopIfTrue="1">
      <formula>$D$4="Enfants 4-10 ans"</formula>
    </cfRule>
  </conditionalFormatting>
  <conditionalFormatting sqref="K17:K20">
    <cfRule type="expression" dxfId="1025" priority="1025" stopIfTrue="1">
      <formula>K$21=100%</formula>
    </cfRule>
  </conditionalFormatting>
  <conditionalFormatting sqref="K17:K20">
    <cfRule type="cellIs" dxfId="1024" priority="1023" stopIfTrue="1" operator="greaterThan">
      <formula>0.75</formula>
    </cfRule>
    <cfRule type="expression" dxfId="1023" priority="1024" stopIfTrue="1">
      <formula>$D$12=0</formula>
    </cfRule>
  </conditionalFormatting>
  <conditionalFormatting sqref="K17:K20">
    <cfRule type="expression" dxfId="1022" priority="1022" stopIfTrue="1">
      <formula>$D$4="Enfants 4-10 ans"</formula>
    </cfRule>
  </conditionalFormatting>
  <conditionalFormatting sqref="K17:K20">
    <cfRule type="expression" dxfId="1021" priority="1021">
      <formula>K$21=100%</formula>
    </cfRule>
  </conditionalFormatting>
  <conditionalFormatting sqref="K17:K20">
    <cfRule type="cellIs" dxfId="1020" priority="1020" stopIfTrue="1" operator="greaterThan">
      <formula>0.75</formula>
    </cfRule>
  </conditionalFormatting>
  <conditionalFormatting sqref="K17:K20">
    <cfRule type="expression" dxfId="1019" priority="1019" stopIfTrue="1">
      <formula>K$21=100%</formula>
    </cfRule>
  </conditionalFormatting>
  <conditionalFormatting sqref="K17:K20">
    <cfRule type="cellIs" dxfId="1018" priority="1017" stopIfTrue="1" operator="greaterThan">
      <formula>0.75</formula>
    </cfRule>
    <cfRule type="expression" dxfId="1017" priority="1018" stopIfTrue="1">
      <formula>$D$12=0</formula>
    </cfRule>
  </conditionalFormatting>
  <conditionalFormatting sqref="K17:K20">
    <cfRule type="expression" dxfId="1016" priority="1016" stopIfTrue="1">
      <formula>$D$4="Enfants 4-10 ans"</formula>
    </cfRule>
  </conditionalFormatting>
  <conditionalFormatting sqref="K17:K20">
    <cfRule type="expression" dxfId="1015" priority="1015" stopIfTrue="1">
      <formula>K$21=100%</formula>
    </cfRule>
  </conditionalFormatting>
  <conditionalFormatting sqref="K17:K20">
    <cfRule type="cellIs" dxfId="1014" priority="1013" stopIfTrue="1" operator="greaterThan">
      <formula>0.75</formula>
    </cfRule>
    <cfRule type="expression" dxfId="1013" priority="1014" stopIfTrue="1">
      <formula>$D$12=0</formula>
    </cfRule>
  </conditionalFormatting>
  <conditionalFormatting sqref="K17:K20">
    <cfRule type="expression" dxfId="1012" priority="1012" stopIfTrue="1">
      <formula>$D$4="Enfants 4-10 ans"</formula>
    </cfRule>
  </conditionalFormatting>
  <conditionalFormatting sqref="K17:K20">
    <cfRule type="expression" dxfId="1011" priority="1011" stopIfTrue="1">
      <formula>K$21=100%</formula>
    </cfRule>
  </conditionalFormatting>
  <conditionalFormatting sqref="K17:K20">
    <cfRule type="cellIs" dxfId="1010" priority="1009" stopIfTrue="1" operator="greaterThan">
      <formula>0.75</formula>
    </cfRule>
    <cfRule type="expression" dxfId="1009" priority="1010" stopIfTrue="1">
      <formula>$D$12=0</formula>
    </cfRule>
  </conditionalFormatting>
  <conditionalFormatting sqref="K17:K20">
    <cfRule type="expression" dxfId="1008" priority="1008" stopIfTrue="1">
      <formula>$D$4="Enfants 4-10 ans"</formula>
    </cfRule>
  </conditionalFormatting>
  <conditionalFormatting sqref="K17:K20">
    <cfRule type="expression" dxfId="1007" priority="1007">
      <formula>K$21=100%</formula>
    </cfRule>
  </conditionalFormatting>
  <conditionalFormatting sqref="K17:K20">
    <cfRule type="cellIs" dxfId="1006" priority="1006" stopIfTrue="1" operator="greaterThan">
      <formula>0.75</formula>
    </cfRule>
  </conditionalFormatting>
  <conditionalFormatting sqref="K17:K20">
    <cfRule type="expression" dxfId="1005" priority="1005" stopIfTrue="1">
      <formula>K$21=100%</formula>
    </cfRule>
  </conditionalFormatting>
  <conditionalFormatting sqref="K17:K20">
    <cfRule type="cellIs" dxfId="1004" priority="1003" stopIfTrue="1" operator="greaterThan">
      <formula>0.75</formula>
    </cfRule>
    <cfRule type="expression" dxfId="1003" priority="1004" stopIfTrue="1">
      <formula>$D$12=0</formula>
    </cfRule>
  </conditionalFormatting>
  <conditionalFormatting sqref="K17:K20">
    <cfRule type="expression" dxfId="1002" priority="1002" stopIfTrue="1">
      <formula>$D$4="Enfants 4-10 ans"</formula>
    </cfRule>
  </conditionalFormatting>
  <conditionalFormatting sqref="K17:K20">
    <cfRule type="expression" dxfId="1001" priority="1001" stopIfTrue="1">
      <formula>K$21=100%</formula>
    </cfRule>
  </conditionalFormatting>
  <conditionalFormatting sqref="K17:K20">
    <cfRule type="cellIs" dxfId="1000" priority="999" stopIfTrue="1" operator="greaterThan">
      <formula>0.75</formula>
    </cfRule>
    <cfRule type="expression" dxfId="999" priority="1000" stopIfTrue="1">
      <formula>$D$12=0</formula>
    </cfRule>
  </conditionalFormatting>
  <conditionalFormatting sqref="K17:K20">
    <cfRule type="expression" dxfId="998" priority="998" stopIfTrue="1">
      <formula>$D$4="Enfants 4-10 ans"</formula>
    </cfRule>
  </conditionalFormatting>
  <conditionalFormatting sqref="K17:K20">
    <cfRule type="cellIs" dxfId="997" priority="996" stopIfTrue="1" operator="greaterThan">
      <formula>0</formula>
    </cfRule>
    <cfRule type="expression" dxfId="996" priority="997">
      <formula>K$21=100%</formula>
    </cfRule>
  </conditionalFormatting>
  <conditionalFormatting sqref="K17:K20">
    <cfRule type="cellIs" dxfId="995" priority="993" stopIfTrue="1" operator="greaterThan">
      <formula>0.75</formula>
    </cfRule>
    <cfRule type="expression" dxfId="994" priority="994" stopIfTrue="1">
      <formula>AND(K$21&lt;&gt;100%,K$21&lt;&gt;0%)</formula>
    </cfRule>
  </conditionalFormatting>
  <conditionalFormatting sqref="K17:K20">
    <cfRule type="expression" dxfId="993" priority="992" stopIfTrue="1">
      <formula>$D$4="Enfants 4-10 ans"</formula>
    </cfRule>
    <cfRule type="expression" dxfId="992" priority="995" stopIfTrue="1">
      <formula>$D$12&lt;=1</formula>
    </cfRule>
  </conditionalFormatting>
  <conditionalFormatting sqref="K17:K20">
    <cfRule type="cellIs" dxfId="991" priority="990" stopIfTrue="1" operator="greaterThan">
      <formula>0</formula>
    </cfRule>
    <cfRule type="expression" dxfId="990" priority="991">
      <formula>K$21=100%</formula>
    </cfRule>
  </conditionalFormatting>
  <conditionalFormatting sqref="K17:K20">
    <cfRule type="cellIs" dxfId="989" priority="989" stopIfTrue="1" operator="greaterThan">
      <formula>0.75</formula>
    </cfRule>
  </conditionalFormatting>
  <conditionalFormatting sqref="K17:K20">
    <cfRule type="cellIs" dxfId="988" priority="987" stopIfTrue="1" operator="greaterThan">
      <formula>0</formula>
    </cfRule>
    <cfRule type="expression" dxfId="987" priority="988">
      <formula>K$21=100%</formula>
    </cfRule>
  </conditionalFormatting>
  <conditionalFormatting sqref="K17:K20">
    <cfRule type="cellIs" dxfId="986" priority="986" stopIfTrue="1" operator="greaterThan">
      <formula>0.75</formula>
    </cfRule>
  </conditionalFormatting>
  <conditionalFormatting sqref="K17:K20">
    <cfRule type="cellIs" dxfId="985" priority="984" stopIfTrue="1" operator="greaterThan">
      <formula>0</formula>
    </cfRule>
    <cfRule type="expression" dxfId="984" priority="985" stopIfTrue="1">
      <formula>K$21=100%</formula>
    </cfRule>
  </conditionalFormatting>
  <conditionalFormatting sqref="K17:K20">
    <cfRule type="cellIs" dxfId="983" priority="982" stopIfTrue="1" operator="greaterThan">
      <formula>0.75</formula>
    </cfRule>
    <cfRule type="expression" dxfId="982" priority="983" stopIfTrue="1">
      <formula>$D$12=0</formula>
    </cfRule>
  </conditionalFormatting>
  <conditionalFormatting sqref="K17:K20">
    <cfRule type="expression" dxfId="981" priority="981" stopIfTrue="1">
      <formula>$D$4="Enfants 4-10 ans"</formula>
    </cfRule>
  </conditionalFormatting>
  <conditionalFormatting sqref="K17:K20">
    <cfRule type="expression" dxfId="980" priority="980" stopIfTrue="1">
      <formula>K$21=100%</formula>
    </cfRule>
  </conditionalFormatting>
  <conditionalFormatting sqref="K17:K20">
    <cfRule type="cellIs" dxfId="979" priority="978" stopIfTrue="1" operator="greaterThan">
      <formula>0.75</formula>
    </cfRule>
    <cfRule type="expression" dxfId="978" priority="979" stopIfTrue="1">
      <formula>$D$12=0</formula>
    </cfRule>
  </conditionalFormatting>
  <conditionalFormatting sqref="K17:K20">
    <cfRule type="expression" dxfId="977" priority="977" stopIfTrue="1">
      <formula>$D$4="Enfants 4-10 ans"</formula>
    </cfRule>
  </conditionalFormatting>
  <conditionalFormatting sqref="K17:K20">
    <cfRule type="expression" dxfId="976" priority="976">
      <formula>K$21=100%</formula>
    </cfRule>
  </conditionalFormatting>
  <conditionalFormatting sqref="K17:K20">
    <cfRule type="cellIs" dxfId="975" priority="975" stopIfTrue="1" operator="greaterThan">
      <formula>0.75</formula>
    </cfRule>
  </conditionalFormatting>
  <conditionalFormatting sqref="K17:K20">
    <cfRule type="expression" dxfId="974" priority="974" stopIfTrue="1">
      <formula>K$21=100%</formula>
    </cfRule>
  </conditionalFormatting>
  <conditionalFormatting sqref="K17:K20">
    <cfRule type="cellIs" dxfId="973" priority="972" stopIfTrue="1" operator="greaterThan">
      <formula>0.75</formula>
    </cfRule>
    <cfRule type="expression" dxfId="972" priority="973" stopIfTrue="1">
      <formula>$D$12=0</formula>
    </cfRule>
  </conditionalFormatting>
  <conditionalFormatting sqref="K17:K20">
    <cfRule type="expression" dxfId="971" priority="971" stopIfTrue="1">
      <formula>$D$4="Enfants 4-10 ans"</formula>
    </cfRule>
  </conditionalFormatting>
  <conditionalFormatting sqref="K17:K20">
    <cfRule type="expression" dxfId="970" priority="970" stopIfTrue="1">
      <formula>K$21=100%</formula>
    </cfRule>
  </conditionalFormatting>
  <conditionalFormatting sqref="K17:K20">
    <cfRule type="cellIs" dxfId="969" priority="968" stopIfTrue="1" operator="greaterThan">
      <formula>0.75</formula>
    </cfRule>
    <cfRule type="expression" dxfId="968" priority="969" stopIfTrue="1">
      <formula>$D$12=0</formula>
    </cfRule>
  </conditionalFormatting>
  <conditionalFormatting sqref="K17:K20">
    <cfRule type="expression" dxfId="967" priority="967" stopIfTrue="1">
      <formula>$D$4="Enfants 4-10 ans"</formula>
    </cfRule>
  </conditionalFormatting>
  <conditionalFormatting sqref="K17:K20">
    <cfRule type="expression" dxfId="966" priority="966" stopIfTrue="1">
      <formula>K$21=100%</formula>
    </cfRule>
  </conditionalFormatting>
  <conditionalFormatting sqref="K17:K20">
    <cfRule type="cellIs" dxfId="965" priority="964" stopIfTrue="1" operator="greaterThan">
      <formula>0.75</formula>
    </cfRule>
    <cfRule type="expression" dxfId="964" priority="965" stopIfTrue="1">
      <formula>$D$12=0</formula>
    </cfRule>
  </conditionalFormatting>
  <conditionalFormatting sqref="K17:K20">
    <cfRule type="expression" dxfId="963" priority="963" stopIfTrue="1">
      <formula>$D$4="Enfants 4-10 ans"</formula>
    </cfRule>
  </conditionalFormatting>
  <conditionalFormatting sqref="K17:K20">
    <cfRule type="expression" dxfId="962" priority="962">
      <formula>K$21=100%</formula>
    </cfRule>
  </conditionalFormatting>
  <conditionalFormatting sqref="K17:K20">
    <cfRule type="cellIs" dxfId="961" priority="961" stopIfTrue="1" operator="greaterThan">
      <formula>0.75</formula>
    </cfRule>
  </conditionalFormatting>
  <conditionalFormatting sqref="K17:K20">
    <cfRule type="expression" dxfId="960" priority="960" stopIfTrue="1">
      <formula>K$21=100%</formula>
    </cfRule>
  </conditionalFormatting>
  <conditionalFormatting sqref="K17:K20">
    <cfRule type="cellIs" dxfId="959" priority="958" stopIfTrue="1" operator="greaterThan">
      <formula>0.75</formula>
    </cfRule>
    <cfRule type="expression" dxfId="958" priority="959" stopIfTrue="1">
      <formula>$D$12=0</formula>
    </cfRule>
  </conditionalFormatting>
  <conditionalFormatting sqref="K17:K20">
    <cfRule type="expression" dxfId="957" priority="957" stopIfTrue="1">
      <formula>$D$4="Enfants 4-10 ans"</formula>
    </cfRule>
  </conditionalFormatting>
  <conditionalFormatting sqref="K17:K20">
    <cfRule type="expression" dxfId="956" priority="956" stopIfTrue="1">
      <formula>K$21=100%</formula>
    </cfRule>
  </conditionalFormatting>
  <conditionalFormatting sqref="K17:K20">
    <cfRule type="cellIs" dxfId="955" priority="954" stopIfTrue="1" operator="greaterThan">
      <formula>0.75</formula>
    </cfRule>
    <cfRule type="expression" dxfId="954" priority="955" stopIfTrue="1">
      <formula>$D$12=0</formula>
    </cfRule>
  </conditionalFormatting>
  <conditionalFormatting sqref="K17:K20">
    <cfRule type="expression" dxfId="953" priority="953" stopIfTrue="1">
      <formula>$D$4="Enfants 4-10 ans"</formula>
    </cfRule>
  </conditionalFormatting>
  <conditionalFormatting sqref="K17:K20">
    <cfRule type="cellIs" dxfId="952" priority="951" stopIfTrue="1" operator="greaterThan">
      <formula>0</formula>
    </cfRule>
    <cfRule type="expression" dxfId="951" priority="952">
      <formula>K$21=100%</formula>
    </cfRule>
  </conditionalFormatting>
  <conditionalFormatting sqref="K17:K20">
    <cfRule type="cellIs" dxfId="950" priority="950" stopIfTrue="1" operator="greaterThan">
      <formula>0.75</formula>
    </cfRule>
  </conditionalFormatting>
  <conditionalFormatting sqref="K17:K20">
    <cfRule type="cellIs" dxfId="949" priority="948" stopIfTrue="1" operator="greaterThan">
      <formula>0</formula>
    </cfRule>
    <cfRule type="expression" dxfId="948" priority="949" stopIfTrue="1">
      <formula>K$21=100%</formula>
    </cfRule>
  </conditionalFormatting>
  <conditionalFormatting sqref="K17:K20">
    <cfRule type="cellIs" dxfId="947" priority="946" stopIfTrue="1" operator="greaterThan">
      <formula>0.75</formula>
    </cfRule>
    <cfRule type="expression" dxfId="946" priority="947" stopIfTrue="1">
      <formula>$D$12=0</formula>
    </cfRule>
  </conditionalFormatting>
  <conditionalFormatting sqref="K17:K20">
    <cfRule type="expression" dxfId="945" priority="945" stopIfTrue="1">
      <formula>$D$4="Enfants 4-10 ans"</formula>
    </cfRule>
  </conditionalFormatting>
  <conditionalFormatting sqref="K17:K20">
    <cfRule type="expression" dxfId="944" priority="944" stopIfTrue="1">
      <formula>K$21=100%</formula>
    </cfRule>
  </conditionalFormatting>
  <conditionalFormatting sqref="K17:K20">
    <cfRule type="cellIs" dxfId="943" priority="942" stopIfTrue="1" operator="greaterThan">
      <formula>0.75</formula>
    </cfRule>
    <cfRule type="expression" dxfId="942" priority="943" stopIfTrue="1">
      <formula>$D$12=0</formula>
    </cfRule>
  </conditionalFormatting>
  <conditionalFormatting sqref="K17:K20">
    <cfRule type="expression" dxfId="941" priority="941" stopIfTrue="1">
      <formula>$D$4="Enfants 4-10 ans"</formula>
    </cfRule>
  </conditionalFormatting>
  <conditionalFormatting sqref="K17:K20">
    <cfRule type="expression" dxfId="940" priority="940">
      <formula>K$21=100%</formula>
    </cfRule>
  </conditionalFormatting>
  <conditionalFormatting sqref="K17:K20">
    <cfRule type="cellIs" dxfId="939" priority="939" stopIfTrue="1" operator="greaterThan">
      <formula>0.75</formula>
    </cfRule>
  </conditionalFormatting>
  <conditionalFormatting sqref="K17:K20">
    <cfRule type="expression" dxfId="938" priority="938" stopIfTrue="1">
      <formula>K$21=100%</formula>
    </cfRule>
  </conditionalFormatting>
  <conditionalFormatting sqref="K17:K20">
    <cfRule type="cellIs" dxfId="937" priority="936" stopIfTrue="1" operator="greaterThan">
      <formula>0.75</formula>
    </cfRule>
    <cfRule type="expression" dxfId="936" priority="937" stopIfTrue="1">
      <formula>$D$12=0</formula>
    </cfRule>
  </conditionalFormatting>
  <conditionalFormatting sqref="K17:K20">
    <cfRule type="expression" dxfId="935" priority="935" stopIfTrue="1">
      <formula>$D$4="Enfants 4-10 ans"</formula>
    </cfRule>
  </conditionalFormatting>
  <conditionalFormatting sqref="K17:K20">
    <cfRule type="expression" dxfId="934" priority="934" stopIfTrue="1">
      <formula>K$21=100%</formula>
    </cfRule>
  </conditionalFormatting>
  <conditionalFormatting sqref="K17:K20">
    <cfRule type="cellIs" dxfId="933" priority="932" stopIfTrue="1" operator="greaterThan">
      <formula>0.75</formula>
    </cfRule>
    <cfRule type="expression" dxfId="932" priority="933" stopIfTrue="1">
      <formula>$D$12=0</formula>
    </cfRule>
  </conditionalFormatting>
  <conditionalFormatting sqref="K17:K20">
    <cfRule type="expression" dxfId="931" priority="931" stopIfTrue="1">
      <formula>$D$4="Enfants 4-10 ans"</formula>
    </cfRule>
  </conditionalFormatting>
  <conditionalFormatting sqref="K17:K20">
    <cfRule type="expression" dxfId="930" priority="930" stopIfTrue="1">
      <formula>K$21=100%</formula>
    </cfRule>
  </conditionalFormatting>
  <conditionalFormatting sqref="K17:K20">
    <cfRule type="cellIs" dxfId="929" priority="928" stopIfTrue="1" operator="greaterThan">
      <formula>0.75</formula>
    </cfRule>
    <cfRule type="expression" dxfId="928" priority="929" stopIfTrue="1">
      <formula>$D$12=0</formula>
    </cfRule>
  </conditionalFormatting>
  <conditionalFormatting sqref="K17:K20">
    <cfRule type="expression" dxfId="927" priority="927" stopIfTrue="1">
      <formula>$D$4="Enfants 4-10 ans"</formula>
    </cfRule>
  </conditionalFormatting>
  <conditionalFormatting sqref="K17:K20">
    <cfRule type="expression" dxfId="926" priority="926">
      <formula>K$21=100%</formula>
    </cfRule>
  </conditionalFormatting>
  <conditionalFormatting sqref="K17:K20">
    <cfRule type="cellIs" dxfId="925" priority="925" stopIfTrue="1" operator="greaterThan">
      <formula>0.75</formula>
    </cfRule>
  </conditionalFormatting>
  <conditionalFormatting sqref="K17:K20">
    <cfRule type="expression" dxfId="924" priority="924" stopIfTrue="1">
      <formula>K$21=100%</formula>
    </cfRule>
  </conditionalFormatting>
  <conditionalFormatting sqref="K17:K20">
    <cfRule type="cellIs" dxfId="923" priority="922" stopIfTrue="1" operator="greaterThan">
      <formula>0.75</formula>
    </cfRule>
    <cfRule type="expression" dxfId="922" priority="923" stopIfTrue="1">
      <formula>$D$12=0</formula>
    </cfRule>
  </conditionalFormatting>
  <conditionalFormatting sqref="K17:K20">
    <cfRule type="expression" dxfId="921" priority="921" stopIfTrue="1">
      <formula>$D$4="Enfants 4-10 ans"</formula>
    </cfRule>
  </conditionalFormatting>
  <conditionalFormatting sqref="K17:K20">
    <cfRule type="expression" dxfId="920" priority="920" stopIfTrue="1">
      <formula>K$21=100%</formula>
    </cfRule>
  </conditionalFormatting>
  <conditionalFormatting sqref="K17:K20">
    <cfRule type="cellIs" dxfId="919" priority="918" stopIfTrue="1" operator="greaterThan">
      <formula>0.75</formula>
    </cfRule>
    <cfRule type="expression" dxfId="918" priority="919" stopIfTrue="1">
      <formula>$D$12=0</formula>
    </cfRule>
  </conditionalFormatting>
  <conditionalFormatting sqref="K17:K20">
    <cfRule type="expression" dxfId="917" priority="917" stopIfTrue="1">
      <formula>$D$4="Enfants 4-10 ans"</formula>
    </cfRule>
  </conditionalFormatting>
  <conditionalFormatting sqref="K17:K20">
    <cfRule type="expression" dxfId="916" priority="916" stopIfTrue="1">
      <formula>K$21=100%</formula>
    </cfRule>
  </conditionalFormatting>
  <conditionalFormatting sqref="K17:K20">
    <cfRule type="cellIs" dxfId="915" priority="914" stopIfTrue="1" operator="greaterThan">
      <formula>0.75</formula>
    </cfRule>
    <cfRule type="expression" dxfId="914" priority="915" stopIfTrue="1">
      <formula>$D$12=0</formula>
    </cfRule>
  </conditionalFormatting>
  <conditionalFormatting sqref="K17:K20">
    <cfRule type="expression" dxfId="913" priority="913" stopIfTrue="1">
      <formula>$D$4="Enfants 4-10 ans"</formula>
    </cfRule>
  </conditionalFormatting>
  <conditionalFormatting sqref="K17:K20">
    <cfRule type="expression" dxfId="912" priority="912">
      <formula>K$21=100%</formula>
    </cfRule>
  </conditionalFormatting>
  <conditionalFormatting sqref="K17:K20">
    <cfRule type="cellIs" dxfId="911" priority="911" stopIfTrue="1" operator="greaterThan">
      <formula>0.75</formula>
    </cfRule>
  </conditionalFormatting>
  <conditionalFormatting sqref="K17:K20">
    <cfRule type="expression" dxfId="910" priority="910" stopIfTrue="1">
      <formula>K$21=100%</formula>
    </cfRule>
  </conditionalFormatting>
  <conditionalFormatting sqref="K17:K20">
    <cfRule type="cellIs" dxfId="909" priority="908" stopIfTrue="1" operator="greaterThan">
      <formula>0.75</formula>
    </cfRule>
    <cfRule type="expression" dxfId="908" priority="909" stopIfTrue="1">
      <formula>$D$12=0</formula>
    </cfRule>
  </conditionalFormatting>
  <conditionalFormatting sqref="K17:K20">
    <cfRule type="expression" dxfId="907" priority="907" stopIfTrue="1">
      <formula>$D$4="Enfants 4-10 ans"</formula>
    </cfRule>
  </conditionalFormatting>
  <conditionalFormatting sqref="K17:K20">
    <cfRule type="expression" dxfId="906" priority="906" stopIfTrue="1">
      <formula>K$21=100%</formula>
    </cfRule>
  </conditionalFormatting>
  <conditionalFormatting sqref="K17:K20">
    <cfRule type="cellIs" dxfId="905" priority="904" stopIfTrue="1" operator="greaterThan">
      <formula>0.75</formula>
    </cfRule>
    <cfRule type="expression" dxfId="904" priority="905" stopIfTrue="1">
      <formula>$D$12=0</formula>
    </cfRule>
  </conditionalFormatting>
  <conditionalFormatting sqref="K17:K20">
    <cfRule type="expression" dxfId="903" priority="903" stopIfTrue="1">
      <formula>$D$4="Enfants 4-10 ans"</formula>
    </cfRule>
  </conditionalFormatting>
  <conditionalFormatting sqref="K17:K20">
    <cfRule type="expression" dxfId="902" priority="902" stopIfTrue="1">
      <formula>K$21=100%</formula>
    </cfRule>
  </conditionalFormatting>
  <conditionalFormatting sqref="K17:K20">
    <cfRule type="cellIs" dxfId="901" priority="900" stopIfTrue="1" operator="greaterThan">
      <formula>0.75</formula>
    </cfRule>
    <cfRule type="expression" dxfId="900" priority="901" stopIfTrue="1">
      <formula>$D$12=0</formula>
    </cfRule>
  </conditionalFormatting>
  <conditionalFormatting sqref="K17:K20">
    <cfRule type="expression" dxfId="899" priority="899" stopIfTrue="1">
      <formula>$D$4="Enfants 4-10 ans"</formula>
    </cfRule>
  </conditionalFormatting>
  <conditionalFormatting sqref="K17:K20">
    <cfRule type="expression" dxfId="898" priority="898">
      <formula>K$21=100%</formula>
    </cfRule>
  </conditionalFormatting>
  <conditionalFormatting sqref="K17:K20">
    <cfRule type="cellIs" dxfId="897" priority="897" stopIfTrue="1" operator="greaterThan">
      <formula>0.75</formula>
    </cfRule>
  </conditionalFormatting>
  <conditionalFormatting sqref="K17:K20">
    <cfRule type="expression" dxfId="896" priority="896" stopIfTrue="1">
      <formula>K$21=100%</formula>
    </cfRule>
  </conditionalFormatting>
  <conditionalFormatting sqref="K17:K20">
    <cfRule type="cellIs" dxfId="895" priority="894" stopIfTrue="1" operator="greaterThan">
      <formula>0.75</formula>
    </cfRule>
    <cfRule type="expression" dxfId="894" priority="895" stopIfTrue="1">
      <formula>$D$12=0</formula>
    </cfRule>
  </conditionalFormatting>
  <conditionalFormatting sqref="K17:K20">
    <cfRule type="expression" dxfId="893" priority="893" stopIfTrue="1">
      <formula>$D$4="Enfants 4-10 ans"</formula>
    </cfRule>
  </conditionalFormatting>
  <conditionalFormatting sqref="K17:K20">
    <cfRule type="expression" dxfId="892" priority="892" stopIfTrue="1">
      <formula>K$21=100%</formula>
    </cfRule>
  </conditionalFormatting>
  <conditionalFormatting sqref="K17:K20">
    <cfRule type="cellIs" dxfId="891" priority="890" stopIfTrue="1" operator="greaterThan">
      <formula>0.75</formula>
    </cfRule>
    <cfRule type="expression" dxfId="890" priority="891" stopIfTrue="1">
      <formula>$D$12=0</formula>
    </cfRule>
  </conditionalFormatting>
  <conditionalFormatting sqref="K17:K20">
    <cfRule type="expression" dxfId="889" priority="889" stopIfTrue="1">
      <formula>$D$4="Enfants 4-10 ans"</formula>
    </cfRule>
  </conditionalFormatting>
  <conditionalFormatting sqref="K19:K20">
    <cfRule type="cellIs" dxfId="888" priority="887" stopIfTrue="1" operator="greaterThan">
      <formula>0</formula>
    </cfRule>
    <cfRule type="expression" dxfId="887" priority="888" stopIfTrue="1">
      <formula>K$21=100%</formula>
    </cfRule>
  </conditionalFormatting>
  <conditionalFormatting sqref="K19:K20">
    <cfRule type="cellIs" dxfId="886" priority="885" stopIfTrue="1" operator="greaterThan">
      <formula>0.75</formula>
    </cfRule>
    <cfRule type="expression" dxfId="885" priority="886" stopIfTrue="1">
      <formula>$D$12=0</formula>
    </cfRule>
  </conditionalFormatting>
  <conditionalFormatting sqref="K19:K20">
    <cfRule type="expression" dxfId="884" priority="884" stopIfTrue="1">
      <formula>$D$4="Enfants 4-10 ans"</formula>
    </cfRule>
  </conditionalFormatting>
  <conditionalFormatting sqref="K19:K20">
    <cfRule type="expression" dxfId="883" priority="883" stopIfTrue="1">
      <formula>K$21=100%</formula>
    </cfRule>
  </conditionalFormatting>
  <conditionalFormatting sqref="K19:K20">
    <cfRule type="cellIs" dxfId="882" priority="881" stopIfTrue="1" operator="greaterThan">
      <formula>0.75</formula>
    </cfRule>
    <cfRule type="expression" dxfId="881" priority="882" stopIfTrue="1">
      <formula>$D$12=0</formula>
    </cfRule>
  </conditionalFormatting>
  <conditionalFormatting sqref="K19:K20">
    <cfRule type="expression" dxfId="880" priority="880" stopIfTrue="1">
      <formula>$D$4="Enfants 4-10 ans"</formula>
    </cfRule>
  </conditionalFormatting>
  <conditionalFormatting sqref="K19:K20">
    <cfRule type="expression" dxfId="879" priority="879">
      <formula>K$21=100%</formula>
    </cfRule>
  </conditionalFormatting>
  <conditionalFormatting sqref="K19:K20">
    <cfRule type="cellIs" dxfId="878" priority="878" stopIfTrue="1" operator="greaterThan">
      <formula>0.75</formula>
    </cfRule>
  </conditionalFormatting>
  <conditionalFormatting sqref="K19:K20">
    <cfRule type="expression" dxfId="877" priority="877" stopIfTrue="1">
      <formula>K$21=100%</formula>
    </cfRule>
  </conditionalFormatting>
  <conditionalFormatting sqref="K19:K20">
    <cfRule type="cellIs" dxfId="876" priority="875" stopIfTrue="1" operator="greaterThan">
      <formula>0.75</formula>
    </cfRule>
    <cfRule type="expression" dxfId="875" priority="876" stopIfTrue="1">
      <formula>$D$12=0</formula>
    </cfRule>
  </conditionalFormatting>
  <conditionalFormatting sqref="K19:K20">
    <cfRule type="expression" dxfId="874" priority="874" stopIfTrue="1">
      <formula>$D$4="Enfants 4-10 ans"</formula>
    </cfRule>
  </conditionalFormatting>
  <conditionalFormatting sqref="K19:K20">
    <cfRule type="expression" dxfId="873" priority="873" stopIfTrue="1">
      <formula>K$21=100%</formula>
    </cfRule>
  </conditionalFormatting>
  <conditionalFormatting sqref="K19:K20">
    <cfRule type="cellIs" dxfId="872" priority="871" stopIfTrue="1" operator="greaterThan">
      <formula>0.75</formula>
    </cfRule>
    <cfRule type="expression" dxfId="871" priority="872" stopIfTrue="1">
      <formula>$D$12=0</formula>
    </cfRule>
  </conditionalFormatting>
  <conditionalFormatting sqref="K19:K20">
    <cfRule type="expression" dxfId="870" priority="870" stopIfTrue="1">
      <formula>$D$4="Enfants 4-10 ans"</formula>
    </cfRule>
  </conditionalFormatting>
  <conditionalFormatting sqref="K19:K20">
    <cfRule type="expression" dxfId="869" priority="869" stopIfTrue="1">
      <formula>K$21=100%</formula>
    </cfRule>
  </conditionalFormatting>
  <conditionalFormatting sqref="K19:K20">
    <cfRule type="cellIs" dxfId="868" priority="867" stopIfTrue="1" operator="greaterThan">
      <formula>0.75</formula>
    </cfRule>
    <cfRule type="expression" dxfId="867" priority="868" stopIfTrue="1">
      <formula>$D$12=0</formula>
    </cfRule>
  </conditionalFormatting>
  <conditionalFormatting sqref="K19:K20">
    <cfRule type="expression" dxfId="866" priority="866" stopIfTrue="1">
      <formula>$D$4="Enfants 4-10 ans"</formula>
    </cfRule>
  </conditionalFormatting>
  <conditionalFormatting sqref="K19:K20">
    <cfRule type="expression" dxfId="865" priority="865">
      <formula>K$21=100%</formula>
    </cfRule>
  </conditionalFormatting>
  <conditionalFormatting sqref="K19:K20">
    <cfRule type="cellIs" dxfId="864" priority="864" stopIfTrue="1" operator="greaterThan">
      <formula>0.75</formula>
    </cfRule>
  </conditionalFormatting>
  <conditionalFormatting sqref="K19:K20">
    <cfRule type="expression" dxfId="863" priority="863" stopIfTrue="1">
      <formula>K$21=100%</formula>
    </cfRule>
  </conditionalFormatting>
  <conditionalFormatting sqref="K19:K20">
    <cfRule type="cellIs" dxfId="862" priority="861" stopIfTrue="1" operator="greaterThan">
      <formula>0.75</formula>
    </cfRule>
    <cfRule type="expression" dxfId="861" priority="862" stopIfTrue="1">
      <formula>$D$12=0</formula>
    </cfRule>
  </conditionalFormatting>
  <conditionalFormatting sqref="K19:K20">
    <cfRule type="expression" dxfId="860" priority="860" stopIfTrue="1">
      <formula>$D$4="Enfants 4-10 ans"</formula>
    </cfRule>
  </conditionalFormatting>
  <conditionalFormatting sqref="K19:K20">
    <cfRule type="expression" dxfId="859" priority="859" stopIfTrue="1">
      <formula>K$21=100%</formula>
    </cfRule>
  </conditionalFormatting>
  <conditionalFormatting sqref="K19:K20">
    <cfRule type="cellIs" dxfId="858" priority="857" stopIfTrue="1" operator="greaterThan">
      <formula>0.75</formula>
    </cfRule>
    <cfRule type="expression" dxfId="857" priority="858" stopIfTrue="1">
      <formula>$D$12=0</formula>
    </cfRule>
  </conditionalFormatting>
  <conditionalFormatting sqref="K19:K20">
    <cfRule type="expression" dxfId="856" priority="856" stopIfTrue="1">
      <formula>$D$4="Enfants 4-10 ans"</formula>
    </cfRule>
  </conditionalFormatting>
  <conditionalFormatting sqref="K19:K20">
    <cfRule type="expression" dxfId="855" priority="855" stopIfTrue="1">
      <formula>K$21=100%</formula>
    </cfRule>
  </conditionalFormatting>
  <conditionalFormatting sqref="K19:K20">
    <cfRule type="cellIs" dxfId="854" priority="853" stopIfTrue="1" operator="greaterThan">
      <formula>0.75</formula>
    </cfRule>
    <cfRule type="expression" dxfId="853" priority="854" stopIfTrue="1">
      <formula>$D$12=0</formula>
    </cfRule>
  </conditionalFormatting>
  <conditionalFormatting sqref="K19:K20">
    <cfRule type="expression" dxfId="852" priority="852" stopIfTrue="1">
      <formula>$D$4="Enfants 4-10 ans"</formula>
    </cfRule>
  </conditionalFormatting>
  <conditionalFormatting sqref="K19:K20">
    <cfRule type="expression" dxfId="851" priority="851">
      <formula>K$21=100%</formula>
    </cfRule>
  </conditionalFormatting>
  <conditionalFormatting sqref="K19:K20">
    <cfRule type="cellIs" dxfId="850" priority="850" stopIfTrue="1" operator="greaterThan">
      <formula>0.75</formula>
    </cfRule>
  </conditionalFormatting>
  <conditionalFormatting sqref="K19:K20">
    <cfRule type="expression" dxfId="849" priority="849" stopIfTrue="1">
      <formula>K$21=100%</formula>
    </cfRule>
  </conditionalFormatting>
  <conditionalFormatting sqref="K19:K20">
    <cfRule type="cellIs" dxfId="848" priority="847" stopIfTrue="1" operator="greaterThan">
      <formula>0.75</formula>
    </cfRule>
    <cfRule type="expression" dxfId="847" priority="848" stopIfTrue="1">
      <formula>$D$12=0</formula>
    </cfRule>
  </conditionalFormatting>
  <conditionalFormatting sqref="K19:K20">
    <cfRule type="expression" dxfId="846" priority="846" stopIfTrue="1">
      <formula>$D$4="Enfants 4-10 ans"</formula>
    </cfRule>
  </conditionalFormatting>
  <conditionalFormatting sqref="K19:K20">
    <cfRule type="expression" dxfId="845" priority="845" stopIfTrue="1">
      <formula>K$21=100%</formula>
    </cfRule>
  </conditionalFormatting>
  <conditionalFormatting sqref="K19:K20">
    <cfRule type="cellIs" dxfId="844" priority="843" stopIfTrue="1" operator="greaterThan">
      <formula>0.75</formula>
    </cfRule>
    <cfRule type="expression" dxfId="843" priority="844" stopIfTrue="1">
      <formula>$D$12=0</formula>
    </cfRule>
  </conditionalFormatting>
  <conditionalFormatting sqref="K19:K20">
    <cfRule type="expression" dxfId="842" priority="842" stopIfTrue="1">
      <formula>$D$4="Enfants 4-10 ans"</formula>
    </cfRule>
  </conditionalFormatting>
  <conditionalFormatting sqref="K19:K20">
    <cfRule type="expression" dxfId="841" priority="841" stopIfTrue="1">
      <formula>K$21=100%</formula>
    </cfRule>
  </conditionalFormatting>
  <conditionalFormatting sqref="K19:K20">
    <cfRule type="cellIs" dxfId="840" priority="839" stopIfTrue="1" operator="greaterThan">
      <formula>0.75</formula>
    </cfRule>
    <cfRule type="expression" dxfId="839" priority="840" stopIfTrue="1">
      <formula>$D$12=0</formula>
    </cfRule>
  </conditionalFormatting>
  <conditionalFormatting sqref="K19:K20">
    <cfRule type="expression" dxfId="838" priority="838" stopIfTrue="1">
      <formula>$D$4="Enfants 4-10 ans"</formula>
    </cfRule>
  </conditionalFormatting>
  <conditionalFormatting sqref="K19:K20">
    <cfRule type="expression" dxfId="837" priority="837">
      <formula>K$21=100%</formula>
    </cfRule>
  </conditionalFormatting>
  <conditionalFormatting sqref="K19:K20">
    <cfRule type="cellIs" dxfId="836" priority="836" stopIfTrue="1" operator="greaterThan">
      <formula>0.75</formula>
    </cfRule>
  </conditionalFormatting>
  <conditionalFormatting sqref="K19:K20">
    <cfRule type="expression" dxfId="835" priority="835" stopIfTrue="1">
      <formula>K$21=100%</formula>
    </cfRule>
  </conditionalFormatting>
  <conditionalFormatting sqref="K19:K20">
    <cfRule type="cellIs" dxfId="834" priority="833" stopIfTrue="1" operator="greaterThan">
      <formula>0.75</formula>
    </cfRule>
    <cfRule type="expression" dxfId="833" priority="834" stopIfTrue="1">
      <formula>$D$12=0</formula>
    </cfRule>
  </conditionalFormatting>
  <conditionalFormatting sqref="K19:K20">
    <cfRule type="expression" dxfId="832" priority="832" stopIfTrue="1">
      <formula>$D$4="Enfants 4-10 ans"</formula>
    </cfRule>
  </conditionalFormatting>
  <conditionalFormatting sqref="K19:K20">
    <cfRule type="expression" dxfId="831" priority="831" stopIfTrue="1">
      <formula>K$21=100%</formula>
    </cfRule>
  </conditionalFormatting>
  <conditionalFormatting sqref="K19:K20">
    <cfRule type="cellIs" dxfId="830" priority="829" stopIfTrue="1" operator="greaterThan">
      <formula>0.75</formula>
    </cfRule>
    <cfRule type="expression" dxfId="829" priority="830" stopIfTrue="1">
      <formula>$D$12=0</formula>
    </cfRule>
  </conditionalFormatting>
  <conditionalFormatting sqref="K19:K20">
    <cfRule type="expression" dxfId="828" priority="828" stopIfTrue="1">
      <formula>$D$4="Enfants 4-10 ans"</formula>
    </cfRule>
  </conditionalFormatting>
  <conditionalFormatting sqref="K19:K20">
    <cfRule type="cellIs" dxfId="827" priority="826" stopIfTrue="1" operator="greaterThan">
      <formula>0</formula>
    </cfRule>
    <cfRule type="expression" dxfId="826" priority="827">
      <formula>K$21=100%</formula>
    </cfRule>
  </conditionalFormatting>
  <conditionalFormatting sqref="K19:K20">
    <cfRule type="cellIs" dxfId="825" priority="823" stopIfTrue="1" operator="greaterThan">
      <formula>0.75</formula>
    </cfRule>
    <cfRule type="expression" dxfId="824" priority="824" stopIfTrue="1">
      <formula>AND(K$21&lt;&gt;100%,K$21&lt;&gt;0%)</formula>
    </cfRule>
  </conditionalFormatting>
  <conditionalFormatting sqref="K19:K20">
    <cfRule type="expression" dxfId="823" priority="822" stopIfTrue="1">
      <formula>$D$4="Enfants 4-10 ans"</formula>
    </cfRule>
    <cfRule type="expression" dxfId="822" priority="825" stopIfTrue="1">
      <formula>$D$12&lt;=1</formula>
    </cfRule>
  </conditionalFormatting>
  <conditionalFormatting sqref="K19:K20">
    <cfRule type="cellIs" dxfId="821" priority="820" stopIfTrue="1" operator="greaterThan">
      <formula>0</formula>
    </cfRule>
    <cfRule type="expression" dxfId="820" priority="821">
      <formula>K$21=100%</formula>
    </cfRule>
  </conditionalFormatting>
  <conditionalFormatting sqref="K19:K20">
    <cfRule type="cellIs" dxfId="819" priority="819" stopIfTrue="1" operator="greaterThan">
      <formula>0.75</formula>
    </cfRule>
  </conditionalFormatting>
  <conditionalFormatting sqref="K19:K20">
    <cfRule type="cellIs" dxfId="818" priority="817" stopIfTrue="1" operator="greaterThan">
      <formula>0</formula>
    </cfRule>
    <cfRule type="expression" dxfId="817" priority="818">
      <formula>K$21=100%</formula>
    </cfRule>
  </conditionalFormatting>
  <conditionalFormatting sqref="K19:K20">
    <cfRule type="cellIs" dxfId="816" priority="816" stopIfTrue="1" operator="greaterThan">
      <formula>0.75</formula>
    </cfRule>
  </conditionalFormatting>
  <conditionalFormatting sqref="K19:K20">
    <cfRule type="cellIs" dxfId="815" priority="814" stopIfTrue="1" operator="greaterThan">
      <formula>0</formula>
    </cfRule>
    <cfRule type="expression" dxfId="814" priority="815" stopIfTrue="1">
      <formula>K$21=100%</formula>
    </cfRule>
  </conditionalFormatting>
  <conditionalFormatting sqref="K19:K20">
    <cfRule type="cellIs" dxfId="813" priority="812" stopIfTrue="1" operator="greaterThan">
      <formula>0.75</formula>
    </cfRule>
    <cfRule type="expression" dxfId="812" priority="813" stopIfTrue="1">
      <formula>$D$12=0</formula>
    </cfRule>
  </conditionalFormatting>
  <conditionalFormatting sqref="K19:K20">
    <cfRule type="expression" dxfId="811" priority="811" stopIfTrue="1">
      <formula>$D$4="Enfants 4-10 ans"</formula>
    </cfRule>
  </conditionalFormatting>
  <conditionalFormatting sqref="K19:K20">
    <cfRule type="expression" dxfId="810" priority="810" stopIfTrue="1">
      <formula>K$21=100%</formula>
    </cfRule>
  </conditionalFormatting>
  <conditionalFormatting sqref="K19:K20">
    <cfRule type="cellIs" dxfId="809" priority="808" stopIfTrue="1" operator="greaterThan">
      <formula>0.75</formula>
    </cfRule>
    <cfRule type="expression" dxfId="808" priority="809" stopIfTrue="1">
      <formula>$D$12=0</formula>
    </cfRule>
  </conditionalFormatting>
  <conditionalFormatting sqref="K19:K20">
    <cfRule type="expression" dxfId="807" priority="807" stopIfTrue="1">
      <formula>$D$4="Enfants 4-10 ans"</formula>
    </cfRule>
  </conditionalFormatting>
  <conditionalFormatting sqref="K19:K20">
    <cfRule type="expression" dxfId="806" priority="806">
      <formula>K$21=100%</formula>
    </cfRule>
  </conditionalFormatting>
  <conditionalFormatting sqref="K19:K20">
    <cfRule type="cellIs" dxfId="805" priority="805" stopIfTrue="1" operator="greaterThan">
      <formula>0.75</formula>
    </cfRule>
  </conditionalFormatting>
  <conditionalFormatting sqref="K19:K20">
    <cfRule type="expression" dxfId="804" priority="804" stopIfTrue="1">
      <formula>K$21=100%</formula>
    </cfRule>
  </conditionalFormatting>
  <conditionalFormatting sqref="K19:K20">
    <cfRule type="cellIs" dxfId="803" priority="802" stopIfTrue="1" operator="greaterThan">
      <formula>0.75</formula>
    </cfRule>
    <cfRule type="expression" dxfId="802" priority="803" stopIfTrue="1">
      <formula>$D$12=0</formula>
    </cfRule>
  </conditionalFormatting>
  <conditionalFormatting sqref="K19:K20">
    <cfRule type="expression" dxfId="801" priority="801" stopIfTrue="1">
      <formula>$D$4="Enfants 4-10 ans"</formula>
    </cfRule>
  </conditionalFormatting>
  <conditionalFormatting sqref="K19:K20">
    <cfRule type="expression" dxfId="800" priority="800" stopIfTrue="1">
      <formula>K$21=100%</formula>
    </cfRule>
  </conditionalFormatting>
  <conditionalFormatting sqref="K19:K20">
    <cfRule type="cellIs" dxfId="799" priority="798" stopIfTrue="1" operator="greaterThan">
      <formula>0.75</formula>
    </cfRule>
    <cfRule type="expression" dxfId="798" priority="799" stopIfTrue="1">
      <formula>$D$12=0</formula>
    </cfRule>
  </conditionalFormatting>
  <conditionalFormatting sqref="K19:K20">
    <cfRule type="expression" dxfId="797" priority="797" stopIfTrue="1">
      <formula>$D$4="Enfants 4-10 ans"</formula>
    </cfRule>
  </conditionalFormatting>
  <conditionalFormatting sqref="K19:K20">
    <cfRule type="expression" dxfId="796" priority="796" stopIfTrue="1">
      <formula>K$21=100%</formula>
    </cfRule>
  </conditionalFormatting>
  <conditionalFormatting sqref="K19:K20">
    <cfRule type="cellIs" dxfId="795" priority="794" stopIfTrue="1" operator="greaterThan">
      <formula>0.75</formula>
    </cfRule>
    <cfRule type="expression" dxfId="794" priority="795" stopIfTrue="1">
      <formula>$D$12=0</formula>
    </cfRule>
  </conditionalFormatting>
  <conditionalFormatting sqref="K19:K20">
    <cfRule type="expression" dxfId="793" priority="793" stopIfTrue="1">
      <formula>$D$4="Enfants 4-10 ans"</formula>
    </cfRule>
  </conditionalFormatting>
  <conditionalFormatting sqref="K19:K20">
    <cfRule type="expression" dxfId="792" priority="792">
      <formula>K$21=100%</formula>
    </cfRule>
  </conditionalFormatting>
  <conditionalFormatting sqref="K19:K20">
    <cfRule type="cellIs" dxfId="791" priority="791" stopIfTrue="1" operator="greaterThan">
      <formula>0.75</formula>
    </cfRule>
  </conditionalFormatting>
  <conditionalFormatting sqref="K19:K20">
    <cfRule type="expression" dxfId="790" priority="790" stopIfTrue="1">
      <formula>K$21=100%</formula>
    </cfRule>
  </conditionalFormatting>
  <conditionalFormatting sqref="K19:K20">
    <cfRule type="cellIs" dxfId="789" priority="788" stopIfTrue="1" operator="greaterThan">
      <formula>0.75</formula>
    </cfRule>
    <cfRule type="expression" dxfId="788" priority="789" stopIfTrue="1">
      <formula>$D$12=0</formula>
    </cfRule>
  </conditionalFormatting>
  <conditionalFormatting sqref="K19:K20">
    <cfRule type="expression" dxfId="787" priority="787" stopIfTrue="1">
      <formula>$D$4="Enfants 4-10 ans"</formula>
    </cfRule>
  </conditionalFormatting>
  <conditionalFormatting sqref="K19:K20">
    <cfRule type="expression" dxfId="786" priority="786" stopIfTrue="1">
      <formula>K$21=100%</formula>
    </cfRule>
  </conditionalFormatting>
  <conditionalFormatting sqref="K19:K20">
    <cfRule type="cellIs" dxfId="785" priority="784" stopIfTrue="1" operator="greaterThan">
      <formula>0.75</formula>
    </cfRule>
    <cfRule type="expression" dxfId="784" priority="785" stopIfTrue="1">
      <formula>$D$12=0</formula>
    </cfRule>
  </conditionalFormatting>
  <conditionalFormatting sqref="K19:K20">
    <cfRule type="expression" dxfId="783" priority="783" stopIfTrue="1">
      <formula>$D$4="Enfants 4-10 ans"</formula>
    </cfRule>
  </conditionalFormatting>
  <conditionalFormatting sqref="K19:K20">
    <cfRule type="cellIs" dxfId="782" priority="781" stopIfTrue="1" operator="greaterThan">
      <formula>0</formula>
    </cfRule>
    <cfRule type="expression" dxfId="781" priority="782">
      <formula>K$21=100%</formula>
    </cfRule>
  </conditionalFormatting>
  <conditionalFormatting sqref="K19:K20">
    <cfRule type="cellIs" dxfId="780" priority="780" stopIfTrue="1" operator="greaterThan">
      <formula>0.75</formula>
    </cfRule>
  </conditionalFormatting>
  <conditionalFormatting sqref="K19:K20">
    <cfRule type="cellIs" dxfId="779" priority="778" stopIfTrue="1" operator="greaterThan">
      <formula>0</formula>
    </cfRule>
    <cfRule type="expression" dxfId="778" priority="779" stopIfTrue="1">
      <formula>K$21=100%</formula>
    </cfRule>
  </conditionalFormatting>
  <conditionalFormatting sqref="K19:K20">
    <cfRule type="cellIs" dxfId="777" priority="776" stopIfTrue="1" operator="greaterThan">
      <formula>0.75</formula>
    </cfRule>
    <cfRule type="expression" dxfId="776" priority="777" stopIfTrue="1">
      <formula>$D$12=0</formula>
    </cfRule>
  </conditionalFormatting>
  <conditionalFormatting sqref="K19:K20">
    <cfRule type="expression" dxfId="775" priority="775" stopIfTrue="1">
      <formula>$D$4="Enfants 4-10 ans"</formula>
    </cfRule>
  </conditionalFormatting>
  <conditionalFormatting sqref="K19:K20">
    <cfRule type="expression" dxfId="774" priority="774" stopIfTrue="1">
      <formula>K$21=100%</formula>
    </cfRule>
  </conditionalFormatting>
  <conditionalFormatting sqref="K19:K20">
    <cfRule type="cellIs" dxfId="773" priority="772" stopIfTrue="1" operator="greaterThan">
      <formula>0.75</formula>
    </cfRule>
    <cfRule type="expression" dxfId="772" priority="773" stopIfTrue="1">
      <formula>$D$12=0</formula>
    </cfRule>
  </conditionalFormatting>
  <conditionalFormatting sqref="K19:K20">
    <cfRule type="expression" dxfId="771" priority="771" stopIfTrue="1">
      <formula>$D$4="Enfants 4-10 ans"</formula>
    </cfRule>
  </conditionalFormatting>
  <conditionalFormatting sqref="K19:K20">
    <cfRule type="expression" dxfId="770" priority="770">
      <formula>K$21=100%</formula>
    </cfRule>
  </conditionalFormatting>
  <conditionalFormatting sqref="K19:K20">
    <cfRule type="cellIs" dxfId="769" priority="769" stopIfTrue="1" operator="greaterThan">
      <formula>0.75</formula>
    </cfRule>
  </conditionalFormatting>
  <conditionalFormatting sqref="K19:K20">
    <cfRule type="expression" dxfId="768" priority="768" stopIfTrue="1">
      <formula>K$21=100%</formula>
    </cfRule>
  </conditionalFormatting>
  <conditionalFormatting sqref="K19:K20">
    <cfRule type="cellIs" dxfId="767" priority="766" stopIfTrue="1" operator="greaterThan">
      <formula>0.75</formula>
    </cfRule>
    <cfRule type="expression" dxfId="766" priority="767" stopIfTrue="1">
      <formula>$D$12=0</formula>
    </cfRule>
  </conditionalFormatting>
  <conditionalFormatting sqref="K19:K20">
    <cfRule type="expression" dxfId="765" priority="765" stopIfTrue="1">
      <formula>$D$4="Enfants 4-10 ans"</formula>
    </cfRule>
  </conditionalFormatting>
  <conditionalFormatting sqref="K19:K20">
    <cfRule type="expression" dxfId="764" priority="764" stopIfTrue="1">
      <formula>K$21=100%</formula>
    </cfRule>
  </conditionalFormatting>
  <conditionalFormatting sqref="K19:K20">
    <cfRule type="cellIs" dxfId="763" priority="762" stopIfTrue="1" operator="greaterThan">
      <formula>0.75</formula>
    </cfRule>
    <cfRule type="expression" dxfId="762" priority="763" stopIfTrue="1">
      <formula>$D$12=0</formula>
    </cfRule>
  </conditionalFormatting>
  <conditionalFormatting sqref="K19:K20">
    <cfRule type="expression" dxfId="761" priority="761" stopIfTrue="1">
      <formula>$D$4="Enfants 4-10 ans"</formula>
    </cfRule>
  </conditionalFormatting>
  <conditionalFormatting sqref="K19:K20">
    <cfRule type="expression" dxfId="760" priority="760" stopIfTrue="1">
      <formula>K$21=100%</formula>
    </cfRule>
  </conditionalFormatting>
  <conditionalFormatting sqref="K19:K20">
    <cfRule type="cellIs" dxfId="759" priority="758" stopIfTrue="1" operator="greaterThan">
      <formula>0.75</formula>
    </cfRule>
    <cfRule type="expression" dxfId="758" priority="759" stopIfTrue="1">
      <formula>$D$12=0</formula>
    </cfRule>
  </conditionalFormatting>
  <conditionalFormatting sqref="K19:K20">
    <cfRule type="expression" dxfId="757" priority="757" stopIfTrue="1">
      <formula>$D$4="Enfants 4-10 ans"</formula>
    </cfRule>
  </conditionalFormatting>
  <conditionalFormatting sqref="K19:K20">
    <cfRule type="expression" dxfId="756" priority="756">
      <formula>K$21=100%</formula>
    </cfRule>
  </conditionalFormatting>
  <conditionalFormatting sqref="K19:K20">
    <cfRule type="cellIs" dxfId="755" priority="755" stopIfTrue="1" operator="greaterThan">
      <formula>0.75</formula>
    </cfRule>
  </conditionalFormatting>
  <conditionalFormatting sqref="K19:K20">
    <cfRule type="expression" dxfId="754" priority="754" stopIfTrue="1">
      <formula>K$21=100%</formula>
    </cfRule>
  </conditionalFormatting>
  <conditionalFormatting sqref="K19:K20">
    <cfRule type="cellIs" dxfId="753" priority="752" stopIfTrue="1" operator="greaterThan">
      <formula>0.75</formula>
    </cfRule>
    <cfRule type="expression" dxfId="752" priority="753" stopIfTrue="1">
      <formula>$D$12=0</formula>
    </cfRule>
  </conditionalFormatting>
  <conditionalFormatting sqref="K19:K20">
    <cfRule type="expression" dxfId="751" priority="751" stopIfTrue="1">
      <formula>$D$4="Enfants 4-10 ans"</formula>
    </cfRule>
  </conditionalFormatting>
  <conditionalFormatting sqref="K19:K20">
    <cfRule type="expression" dxfId="750" priority="750" stopIfTrue="1">
      <formula>K$21=100%</formula>
    </cfRule>
  </conditionalFormatting>
  <conditionalFormatting sqref="K19:K20">
    <cfRule type="cellIs" dxfId="749" priority="748" stopIfTrue="1" operator="greaterThan">
      <formula>0.75</formula>
    </cfRule>
    <cfRule type="expression" dxfId="748" priority="749" stopIfTrue="1">
      <formula>$D$12=0</formula>
    </cfRule>
  </conditionalFormatting>
  <conditionalFormatting sqref="K19:K20">
    <cfRule type="expression" dxfId="747" priority="747" stopIfTrue="1">
      <formula>$D$4="Enfants 4-10 ans"</formula>
    </cfRule>
  </conditionalFormatting>
  <conditionalFormatting sqref="K19:K20">
    <cfRule type="expression" dxfId="746" priority="746" stopIfTrue="1">
      <formula>K$21=100%</formula>
    </cfRule>
  </conditionalFormatting>
  <conditionalFormatting sqref="K19:K20">
    <cfRule type="cellIs" dxfId="745" priority="744" stopIfTrue="1" operator="greaterThan">
      <formula>0.75</formula>
    </cfRule>
    <cfRule type="expression" dxfId="744" priority="745" stopIfTrue="1">
      <formula>$D$12=0</formula>
    </cfRule>
  </conditionalFormatting>
  <conditionalFormatting sqref="K19:K20">
    <cfRule type="expression" dxfId="743" priority="743" stopIfTrue="1">
      <formula>$D$4="Enfants 4-10 ans"</formula>
    </cfRule>
  </conditionalFormatting>
  <conditionalFormatting sqref="K19:K20">
    <cfRule type="expression" dxfId="742" priority="742">
      <formula>K$21=100%</formula>
    </cfRule>
  </conditionalFormatting>
  <conditionalFormatting sqref="K19:K20">
    <cfRule type="cellIs" dxfId="741" priority="741" stopIfTrue="1" operator="greaterThan">
      <formula>0.75</formula>
    </cfRule>
  </conditionalFormatting>
  <conditionalFormatting sqref="K19:K20">
    <cfRule type="expression" dxfId="740" priority="740" stopIfTrue="1">
      <formula>K$21=100%</formula>
    </cfRule>
  </conditionalFormatting>
  <conditionalFormatting sqref="K19:K20">
    <cfRule type="cellIs" dxfId="739" priority="738" stopIfTrue="1" operator="greaterThan">
      <formula>0.75</formula>
    </cfRule>
    <cfRule type="expression" dxfId="738" priority="739" stopIfTrue="1">
      <formula>$D$12=0</formula>
    </cfRule>
  </conditionalFormatting>
  <conditionalFormatting sqref="K19:K20">
    <cfRule type="expression" dxfId="737" priority="737" stopIfTrue="1">
      <formula>$D$4="Enfants 4-10 ans"</formula>
    </cfRule>
  </conditionalFormatting>
  <conditionalFormatting sqref="K19:K20">
    <cfRule type="expression" dxfId="736" priority="736" stopIfTrue="1">
      <formula>K$21=100%</formula>
    </cfRule>
  </conditionalFormatting>
  <conditionalFormatting sqref="K19:K20">
    <cfRule type="cellIs" dxfId="735" priority="734" stopIfTrue="1" operator="greaterThan">
      <formula>0.75</formula>
    </cfRule>
    <cfRule type="expression" dxfId="734" priority="735" stopIfTrue="1">
      <formula>$D$12=0</formula>
    </cfRule>
  </conditionalFormatting>
  <conditionalFormatting sqref="K19:K20">
    <cfRule type="expression" dxfId="733" priority="733" stopIfTrue="1">
      <formula>$D$4="Enfants 4-10 ans"</formula>
    </cfRule>
  </conditionalFormatting>
  <conditionalFormatting sqref="K19:K20">
    <cfRule type="expression" dxfId="732" priority="732" stopIfTrue="1">
      <formula>K$21=100%</formula>
    </cfRule>
  </conditionalFormatting>
  <conditionalFormatting sqref="K19:K20">
    <cfRule type="cellIs" dxfId="731" priority="730" stopIfTrue="1" operator="greaterThan">
      <formula>0.75</formula>
    </cfRule>
    <cfRule type="expression" dxfId="730" priority="731" stopIfTrue="1">
      <formula>$D$12=0</formula>
    </cfRule>
  </conditionalFormatting>
  <conditionalFormatting sqref="K19:K20">
    <cfRule type="expression" dxfId="729" priority="729" stopIfTrue="1">
      <formula>$D$4="Enfants 4-10 ans"</formula>
    </cfRule>
  </conditionalFormatting>
  <conditionalFormatting sqref="K19:K20">
    <cfRule type="expression" dxfId="728" priority="728">
      <formula>K$21=100%</formula>
    </cfRule>
  </conditionalFormatting>
  <conditionalFormatting sqref="K19:K20">
    <cfRule type="cellIs" dxfId="727" priority="727" stopIfTrue="1" operator="greaterThan">
      <formula>0.75</formula>
    </cfRule>
  </conditionalFormatting>
  <conditionalFormatting sqref="K19:K20">
    <cfRule type="expression" dxfId="726" priority="726" stopIfTrue="1">
      <formula>K$21=100%</formula>
    </cfRule>
  </conditionalFormatting>
  <conditionalFormatting sqref="K19:K20">
    <cfRule type="cellIs" dxfId="725" priority="724" stopIfTrue="1" operator="greaterThan">
      <formula>0.75</formula>
    </cfRule>
    <cfRule type="expression" dxfId="724" priority="725" stopIfTrue="1">
      <formula>$D$12=0</formula>
    </cfRule>
  </conditionalFormatting>
  <conditionalFormatting sqref="K19:K20">
    <cfRule type="expression" dxfId="723" priority="723" stopIfTrue="1">
      <formula>$D$4="Enfants 4-10 ans"</formula>
    </cfRule>
  </conditionalFormatting>
  <conditionalFormatting sqref="K19:K20">
    <cfRule type="expression" dxfId="722" priority="722" stopIfTrue="1">
      <formula>K$21=100%</formula>
    </cfRule>
  </conditionalFormatting>
  <conditionalFormatting sqref="K19:K20">
    <cfRule type="cellIs" dxfId="721" priority="720" stopIfTrue="1" operator="greaterThan">
      <formula>0.75</formula>
    </cfRule>
    <cfRule type="expression" dxfId="720" priority="721" stopIfTrue="1">
      <formula>$D$12=0</formula>
    </cfRule>
  </conditionalFormatting>
  <conditionalFormatting sqref="K19:K20">
    <cfRule type="expression" dxfId="719" priority="719" stopIfTrue="1">
      <formula>$D$4="Enfants 4-10 ans"</formula>
    </cfRule>
  </conditionalFormatting>
  <conditionalFormatting sqref="K17:K20">
    <cfRule type="cellIs" dxfId="718" priority="717" stopIfTrue="1" operator="greaterThan">
      <formula>0</formula>
    </cfRule>
    <cfRule type="expression" dxfId="717" priority="718">
      <formula>K$21=100%</formula>
    </cfRule>
  </conditionalFormatting>
  <conditionalFormatting sqref="K17:K20">
    <cfRule type="cellIs" dxfId="716" priority="714" stopIfTrue="1" operator="greaterThan">
      <formula>0.75</formula>
    </cfRule>
    <cfRule type="expression" dxfId="715" priority="715" stopIfTrue="1">
      <formula>AND(K$21&lt;&gt;100%,K$21&lt;&gt;0%)</formula>
    </cfRule>
  </conditionalFormatting>
  <conditionalFormatting sqref="K17:K20">
    <cfRule type="expression" dxfId="714" priority="713" stopIfTrue="1">
      <formula>$D$4="Enfants 4-10 ans"</formula>
    </cfRule>
    <cfRule type="expression" dxfId="713" priority="716" stopIfTrue="1">
      <formula>$D$12&lt;=1</formula>
    </cfRule>
  </conditionalFormatting>
  <conditionalFormatting sqref="K17:K20">
    <cfRule type="cellIs" dxfId="712" priority="711" stopIfTrue="1" operator="greaterThan">
      <formula>0</formula>
    </cfRule>
    <cfRule type="expression" dxfId="711" priority="712" stopIfTrue="1">
      <formula>K$21=100%</formula>
    </cfRule>
  </conditionalFormatting>
  <conditionalFormatting sqref="K17:K20">
    <cfRule type="cellIs" dxfId="710" priority="709" stopIfTrue="1" operator="greaterThan">
      <formula>0.75</formula>
    </cfRule>
    <cfRule type="expression" dxfId="709" priority="710" stopIfTrue="1">
      <formula>$D$12=0</formula>
    </cfRule>
  </conditionalFormatting>
  <conditionalFormatting sqref="K17:K20">
    <cfRule type="expression" dxfId="708" priority="708" stopIfTrue="1">
      <formula>$D$4="Enfants 4-10 ans"</formula>
    </cfRule>
  </conditionalFormatting>
  <conditionalFormatting sqref="K17:K20">
    <cfRule type="cellIs" dxfId="707" priority="706" stopIfTrue="1" operator="greaterThan">
      <formula>0</formula>
    </cfRule>
    <cfRule type="expression" dxfId="706" priority="707">
      <formula>K$21=100%</formula>
    </cfRule>
  </conditionalFormatting>
  <conditionalFormatting sqref="K17:K20">
    <cfRule type="cellIs" dxfId="705" priority="705" stopIfTrue="1" operator="greaterThan">
      <formula>0.75</formula>
    </cfRule>
  </conditionalFormatting>
  <conditionalFormatting sqref="K17:K20">
    <cfRule type="cellIs" dxfId="704" priority="703" stopIfTrue="1" operator="greaterThan">
      <formula>0</formula>
    </cfRule>
    <cfRule type="expression" dxfId="703" priority="704" stopIfTrue="1">
      <formula>K$21=100%</formula>
    </cfRule>
  </conditionalFormatting>
  <conditionalFormatting sqref="K17:K20">
    <cfRule type="cellIs" dxfId="702" priority="701" stopIfTrue="1" operator="greaterThan">
      <formula>0.75</formula>
    </cfRule>
    <cfRule type="expression" dxfId="701" priority="702" stopIfTrue="1">
      <formula>$D$12=0</formula>
    </cfRule>
  </conditionalFormatting>
  <conditionalFormatting sqref="K17:K20">
    <cfRule type="expression" dxfId="700" priority="700" stopIfTrue="1">
      <formula>$D$4="Enfants 4-10 ans"</formula>
    </cfRule>
  </conditionalFormatting>
  <conditionalFormatting sqref="B44">
    <cfRule type="expression" dxfId="699" priority="699">
      <formula>$I$4="Cible garantie uniquement en achats Select +"</formula>
    </cfRule>
  </conditionalFormatting>
  <conditionalFormatting sqref="B51">
    <cfRule type="expression" dxfId="698" priority="698" stopIfTrue="1">
      <formula>$D$4="Enfants 4-10 ans"</formula>
    </cfRule>
  </conditionalFormatting>
  <conditionalFormatting sqref="B45">
    <cfRule type="expression" dxfId="697" priority="697" stopIfTrue="1">
      <formula>$D$4="Enfants 4-10 ans"</formula>
    </cfRule>
  </conditionalFormatting>
  <conditionalFormatting sqref="B39">
    <cfRule type="expression" dxfId="696" priority="696" stopIfTrue="1">
      <formula>$D$4="Enfants 4-10 ans"</formula>
    </cfRule>
  </conditionalFormatting>
  <conditionalFormatting sqref="G17:G20">
    <cfRule type="cellIs" dxfId="695" priority="694" stopIfTrue="1" operator="greaterThan">
      <formula>0</formula>
    </cfRule>
    <cfRule type="expression" dxfId="694" priority="695">
      <formula>G$21=100%</formula>
    </cfRule>
  </conditionalFormatting>
  <conditionalFormatting sqref="G17:G20">
    <cfRule type="cellIs" dxfId="693" priority="693" stopIfTrue="1" operator="greaterThan">
      <formula>0.75</formula>
    </cfRule>
  </conditionalFormatting>
  <conditionalFormatting sqref="G17:G20">
    <cfRule type="cellIs" dxfId="692" priority="691" stopIfTrue="1" operator="greaterThan">
      <formula>0</formula>
    </cfRule>
    <cfRule type="expression" dxfId="691" priority="692" stopIfTrue="1">
      <formula>G$21=100%</formula>
    </cfRule>
  </conditionalFormatting>
  <conditionalFormatting sqref="G17:G20">
    <cfRule type="cellIs" dxfId="690" priority="689" stopIfTrue="1" operator="greaterThan">
      <formula>0.75</formula>
    </cfRule>
    <cfRule type="expression" dxfId="689" priority="690" stopIfTrue="1">
      <formula>$D$12=0</formula>
    </cfRule>
  </conditionalFormatting>
  <conditionalFormatting sqref="G17:G20">
    <cfRule type="expression" dxfId="688" priority="688" stopIfTrue="1">
      <formula>$D$4="Enfants 4-10 ans"</formula>
    </cfRule>
  </conditionalFormatting>
  <conditionalFormatting sqref="G17:G20">
    <cfRule type="cellIs" dxfId="687" priority="686" stopIfTrue="1" operator="greaterThan">
      <formula>0</formula>
    </cfRule>
    <cfRule type="expression" dxfId="686" priority="687" stopIfTrue="1">
      <formula>G$21=100%</formula>
    </cfRule>
  </conditionalFormatting>
  <conditionalFormatting sqref="G17:G20">
    <cfRule type="cellIs" dxfId="685" priority="684" stopIfTrue="1" operator="greaterThan">
      <formula>0.75</formula>
    </cfRule>
    <cfRule type="expression" dxfId="684" priority="685" stopIfTrue="1">
      <formula>$D$12=0</formula>
    </cfRule>
  </conditionalFormatting>
  <conditionalFormatting sqref="G17:G20">
    <cfRule type="expression" dxfId="683" priority="683" stopIfTrue="1">
      <formula>$D$4="Enfants 4-10 ans"</formula>
    </cfRule>
  </conditionalFormatting>
  <conditionalFormatting sqref="G17:G20">
    <cfRule type="expression" dxfId="682" priority="682" stopIfTrue="1">
      <formula>G$21=100%</formula>
    </cfRule>
  </conditionalFormatting>
  <conditionalFormatting sqref="G17:G20">
    <cfRule type="cellIs" dxfId="681" priority="680" stopIfTrue="1" operator="greaterThan">
      <formula>0.75</formula>
    </cfRule>
    <cfRule type="expression" dxfId="680" priority="681" stopIfTrue="1">
      <formula>$D$12=0</formula>
    </cfRule>
  </conditionalFormatting>
  <conditionalFormatting sqref="G17:G20">
    <cfRule type="expression" dxfId="679" priority="679" stopIfTrue="1">
      <formula>$D$4="Enfants 4-10 ans"</formula>
    </cfRule>
  </conditionalFormatting>
  <conditionalFormatting sqref="G17:G20">
    <cfRule type="expression" dxfId="678" priority="678">
      <formula>G$21=100%</formula>
    </cfRule>
  </conditionalFormatting>
  <conditionalFormatting sqref="G17:G20">
    <cfRule type="cellIs" dxfId="677" priority="677" stopIfTrue="1" operator="greaterThan">
      <formula>0.75</formula>
    </cfRule>
  </conditionalFormatting>
  <conditionalFormatting sqref="G17:G20">
    <cfRule type="expression" dxfId="676" priority="676" stopIfTrue="1">
      <formula>G$21=100%</formula>
    </cfRule>
  </conditionalFormatting>
  <conditionalFormatting sqref="G17:G20">
    <cfRule type="cellIs" dxfId="675" priority="674" stopIfTrue="1" operator="greaterThan">
      <formula>0.75</formula>
    </cfRule>
    <cfRule type="expression" dxfId="674" priority="675" stopIfTrue="1">
      <formula>$D$12=0</formula>
    </cfRule>
  </conditionalFormatting>
  <conditionalFormatting sqref="G17:G20">
    <cfRule type="expression" dxfId="673" priority="673" stopIfTrue="1">
      <formula>$D$4="Enfants 4-10 ans"</formula>
    </cfRule>
  </conditionalFormatting>
  <conditionalFormatting sqref="G17:G20">
    <cfRule type="expression" dxfId="672" priority="672" stopIfTrue="1">
      <formula>G$21=100%</formula>
    </cfRule>
  </conditionalFormatting>
  <conditionalFormatting sqref="G17:G20">
    <cfRule type="cellIs" dxfId="671" priority="670" stopIfTrue="1" operator="greaterThan">
      <formula>0.75</formula>
    </cfRule>
    <cfRule type="expression" dxfId="670" priority="671" stopIfTrue="1">
      <formula>$D$12=0</formula>
    </cfRule>
  </conditionalFormatting>
  <conditionalFormatting sqref="G17:G20">
    <cfRule type="expression" dxfId="669" priority="669" stopIfTrue="1">
      <formula>$D$4="Enfants 4-10 ans"</formula>
    </cfRule>
  </conditionalFormatting>
  <conditionalFormatting sqref="H17:I20">
    <cfRule type="cellIs" dxfId="668" priority="667" stopIfTrue="1" operator="greaterThan">
      <formula>0</formula>
    </cfRule>
    <cfRule type="expression" dxfId="667" priority="668" stopIfTrue="1">
      <formula>H$21=100%</formula>
    </cfRule>
  </conditionalFormatting>
  <conditionalFormatting sqref="H17:I20">
    <cfRule type="cellIs" dxfId="666" priority="665" stopIfTrue="1" operator="greaterThan">
      <formula>0.75</formula>
    </cfRule>
    <cfRule type="expression" dxfId="665" priority="666" stopIfTrue="1">
      <formula>$D$12=0</formula>
    </cfRule>
  </conditionalFormatting>
  <conditionalFormatting sqref="H17:I20">
    <cfRule type="expression" dxfId="664" priority="664" stopIfTrue="1">
      <formula>$D$4="Enfants 4-10 ans"</formula>
    </cfRule>
  </conditionalFormatting>
  <conditionalFormatting sqref="H17:I20">
    <cfRule type="expression" dxfId="663" priority="663" stopIfTrue="1">
      <formula>H$21=100%</formula>
    </cfRule>
  </conditionalFormatting>
  <conditionalFormatting sqref="H17:I20">
    <cfRule type="cellIs" dxfId="662" priority="661" stopIfTrue="1" operator="greaterThan">
      <formula>0.75</formula>
    </cfRule>
    <cfRule type="expression" dxfId="661" priority="662" stopIfTrue="1">
      <formula>$D$12=0</formula>
    </cfRule>
  </conditionalFormatting>
  <conditionalFormatting sqref="H17:I20">
    <cfRule type="expression" dxfId="660" priority="660" stopIfTrue="1">
      <formula>$D$4="Enfants 4-10 ans"</formula>
    </cfRule>
  </conditionalFormatting>
  <conditionalFormatting sqref="H17:I20">
    <cfRule type="expression" dxfId="659" priority="659">
      <formula>H$21=100%</formula>
    </cfRule>
  </conditionalFormatting>
  <conditionalFormatting sqref="H17:I20">
    <cfRule type="cellIs" dxfId="658" priority="658" stopIfTrue="1" operator="greaterThan">
      <formula>0.75</formula>
    </cfRule>
  </conditionalFormatting>
  <conditionalFormatting sqref="H17:I20">
    <cfRule type="expression" dxfId="657" priority="657" stopIfTrue="1">
      <formula>H$21=100%</formula>
    </cfRule>
  </conditionalFormatting>
  <conditionalFormatting sqref="H17:I20">
    <cfRule type="cellIs" dxfId="656" priority="655" stopIfTrue="1" operator="greaterThan">
      <formula>0.75</formula>
    </cfRule>
    <cfRule type="expression" dxfId="655" priority="656" stopIfTrue="1">
      <formula>$D$12=0</formula>
    </cfRule>
  </conditionalFormatting>
  <conditionalFormatting sqref="H17:I20">
    <cfRule type="expression" dxfId="654" priority="654" stopIfTrue="1">
      <formula>$D$4="Enfants 4-10 ans"</formula>
    </cfRule>
  </conditionalFormatting>
  <conditionalFormatting sqref="H17:I20">
    <cfRule type="expression" dxfId="653" priority="653" stopIfTrue="1">
      <formula>H$21=100%</formula>
    </cfRule>
  </conditionalFormatting>
  <conditionalFormatting sqref="H17:I20">
    <cfRule type="cellIs" dxfId="652" priority="651" stopIfTrue="1" operator="greaterThan">
      <formula>0.75</formula>
    </cfRule>
    <cfRule type="expression" dxfId="651" priority="652" stopIfTrue="1">
      <formula>$D$12=0</formula>
    </cfRule>
  </conditionalFormatting>
  <conditionalFormatting sqref="H17:I20">
    <cfRule type="expression" dxfId="650" priority="650" stopIfTrue="1">
      <formula>$D$4="Enfants 4-10 ans"</formula>
    </cfRule>
  </conditionalFormatting>
  <conditionalFormatting sqref="H17:I20">
    <cfRule type="expression" dxfId="649" priority="649" stopIfTrue="1">
      <formula>H$21=100%</formula>
    </cfRule>
  </conditionalFormatting>
  <conditionalFormatting sqref="H17:I20">
    <cfRule type="cellIs" dxfId="648" priority="647" stopIfTrue="1" operator="greaterThan">
      <formula>0.75</formula>
    </cfRule>
    <cfRule type="expression" dxfId="647" priority="648" stopIfTrue="1">
      <formula>$D$12=0</formula>
    </cfRule>
  </conditionalFormatting>
  <conditionalFormatting sqref="H17:I20">
    <cfRule type="expression" dxfId="646" priority="646" stopIfTrue="1">
      <formula>$D$4="Enfants 4-10 ans"</formula>
    </cfRule>
  </conditionalFormatting>
  <conditionalFormatting sqref="H17:I20">
    <cfRule type="expression" dxfId="645" priority="645">
      <formula>H$21=100%</formula>
    </cfRule>
  </conditionalFormatting>
  <conditionalFormatting sqref="H17:I20">
    <cfRule type="cellIs" dxfId="644" priority="644" stopIfTrue="1" operator="greaterThan">
      <formula>0.75</formula>
    </cfRule>
  </conditionalFormatting>
  <conditionalFormatting sqref="H17:I20">
    <cfRule type="expression" dxfId="643" priority="643" stopIfTrue="1">
      <formula>H$21=100%</formula>
    </cfRule>
  </conditionalFormatting>
  <conditionalFormatting sqref="H17:I20">
    <cfRule type="cellIs" dxfId="642" priority="641" stopIfTrue="1" operator="greaterThan">
      <formula>0.75</formula>
    </cfRule>
    <cfRule type="expression" dxfId="641" priority="642" stopIfTrue="1">
      <formula>$D$12=0</formula>
    </cfRule>
  </conditionalFormatting>
  <conditionalFormatting sqref="H17:I20">
    <cfRule type="expression" dxfId="640" priority="640" stopIfTrue="1">
      <formula>$D$4="Enfants 4-10 ans"</formula>
    </cfRule>
  </conditionalFormatting>
  <conditionalFormatting sqref="H17:I20">
    <cfRule type="expression" dxfId="639" priority="639" stopIfTrue="1">
      <formula>H$21=100%</formula>
    </cfRule>
  </conditionalFormatting>
  <conditionalFormatting sqref="H17:I20">
    <cfRule type="cellIs" dxfId="638" priority="637" stopIfTrue="1" operator="greaterThan">
      <formula>0.75</formula>
    </cfRule>
    <cfRule type="expression" dxfId="637" priority="638" stopIfTrue="1">
      <formula>$D$12=0</formula>
    </cfRule>
  </conditionalFormatting>
  <conditionalFormatting sqref="H17:I20">
    <cfRule type="expression" dxfId="636" priority="636" stopIfTrue="1">
      <formula>$D$4="Enfants 4-10 ans"</formula>
    </cfRule>
  </conditionalFormatting>
  <conditionalFormatting sqref="H17:I20">
    <cfRule type="expression" dxfId="635" priority="635" stopIfTrue="1">
      <formula>H$21=100%</formula>
    </cfRule>
  </conditionalFormatting>
  <conditionalFormatting sqref="H17:I20">
    <cfRule type="cellIs" dxfId="634" priority="633" stopIfTrue="1" operator="greaterThan">
      <formula>0.75</formula>
    </cfRule>
    <cfRule type="expression" dxfId="633" priority="634" stopIfTrue="1">
      <formula>$D$12=0</formula>
    </cfRule>
  </conditionalFormatting>
  <conditionalFormatting sqref="H17:I20">
    <cfRule type="expression" dxfId="632" priority="632" stopIfTrue="1">
      <formula>$D$4="Enfants 4-10 ans"</formula>
    </cfRule>
  </conditionalFormatting>
  <conditionalFormatting sqref="H17:I20">
    <cfRule type="expression" dxfId="631" priority="631">
      <formula>H$21=100%</formula>
    </cfRule>
  </conditionalFormatting>
  <conditionalFormatting sqref="H17:I20">
    <cfRule type="cellIs" dxfId="630" priority="630" stopIfTrue="1" operator="greaterThan">
      <formula>0.75</formula>
    </cfRule>
  </conditionalFormatting>
  <conditionalFormatting sqref="H17:I20">
    <cfRule type="expression" dxfId="629" priority="629" stopIfTrue="1">
      <formula>H$21=100%</formula>
    </cfRule>
  </conditionalFormatting>
  <conditionalFormatting sqref="H17:I20">
    <cfRule type="cellIs" dxfId="628" priority="627" stopIfTrue="1" operator="greaterThan">
      <formula>0.75</formula>
    </cfRule>
    <cfRule type="expression" dxfId="627" priority="628" stopIfTrue="1">
      <formula>$D$12=0</formula>
    </cfRule>
  </conditionalFormatting>
  <conditionalFormatting sqref="H17:I20">
    <cfRule type="expression" dxfId="626" priority="626" stopIfTrue="1">
      <formula>$D$4="Enfants 4-10 ans"</formula>
    </cfRule>
  </conditionalFormatting>
  <conditionalFormatting sqref="H17:I20">
    <cfRule type="expression" dxfId="625" priority="625" stopIfTrue="1">
      <formula>H$21=100%</formula>
    </cfRule>
  </conditionalFormatting>
  <conditionalFormatting sqref="H17:I20">
    <cfRule type="cellIs" dxfId="624" priority="623" stopIfTrue="1" operator="greaterThan">
      <formula>0.75</formula>
    </cfRule>
    <cfRule type="expression" dxfId="623" priority="624" stopIfTrue="1">
      <formula>$D$12=0</formula>
    </cfRule>
  </conditionalFormatting>
  <conditionalFormatting sqref="H17:I20">
    <cfRule type="expression" dxfId="622" priority="622" stopIfTrue="1">
      <formula>$D$4="Enfants 4-10 ans"</formula>
    </cfRule>
  </conditionalFormatting>
  <conditionalFormatting sqref="H17:I20">
    <cfRule type="expression" dxfId="621" priority="621" stopIfTrue="1">
      <formula>H$21=100%</formula>
    </cfRule>
  </conditionalFormatting>
  <conditionalFormatting sqref="H17:I20">
    <cfRule type="cellIs" dxfId="620" priority="619" stopIfTrue="1" operator="greaterThan">
      <formula>0.75</formula>
    </cfRule>
    <cfRule type="expression" dxfId="619" priority="620" stopIfTrue="1">
      <formula>$D$12=0</formula>
    </cfRule>
  </conditionalFormatting>
  <conditionalFormatting sqref="H17:I20">
    <cfRule type="expression" dxfId="618" priority="618" stopIfTrue="1">
      <formula>$D$4="Enfants 4-10 ans"</formula>
    </cfRule>
  </conditionalFormatting>
  <conditionalFormatting sqref="H17:I20">
    <cfRule type="expression" dxfId="617" priority="617">
      <formula>H$21=100%</formula>
    </cfRule>
  </conditionalFormatting>
  <conditionalFormatting sqref="H17:I20">
    <cfRule type="cellIs" dxfId="616" priority="616" stopIfTrue="1" operator="greaterThan">
      <formula>0.75</formula>
    </cfRule>
  </conditionalFormatting>
  <conditionalFormatting sqref="H17:I20">
    <cfRule type="expression" dxfId="615" priority="615" stopIfTrue="1">
      <formula>H$21=100%</formula>
    </cfRule>
  </conditionalFormatting>
  <conditionalFormatting sqref="H17:I20">
    <cfRule type="cellIs" dxfId="614" priority="613" stopIfTrue="1" operator="greaterThan">
      <formula>0.75</formula>
    </cfRule>
    <cfRule type="expression" dxfId="613" priority="614" stopIfTrue="1">
      <formula>$D$12=0</formula>
    </cfRule>
  </conditionalFormatting>
  <conditionalFormatting sqref="H17:I20">
    <cfRule type="expression" dxfId="612" priority="612" stopIfTrue="1">
      <formula>$D$4="Enfants 4-10 ans"</formula>
    </cfRule>
  </conditionalFormatting>
  <conditionalFormatting sqref="H17:I20">
    <cfRule type="expression" dxfId="611" priority="611" stopIfTrue="1">
      <formula>H$21=100%</formula>
    </cfRule>
  </conditionalFormatting>
  <conditionalFormatting sqref="H17:I20">
    <cfRule type="cellIs" dxfId="610" priority="609" stopIfTrue="1" operator="greaterThan">
      <formula>0.75</formula>
    </cfRule>
    <cfRule type="expression" dxfId="609" priority="610" stopIfTrue="1">
      <formula>$D$12=0</formula>
    </cfRule>
  </conditionalFormatting>
  <conditionalFormatting sqref="H17:I20">
    <cfRule type="expression" dxfId="608" priority="608" stopIfTrue="1">
      <formula>$D$4="Enfants 4-10 ans"</formula>
    </cfRule>
  </conditionalFormatting>
  <conditionalFormatting sqref="H17:I20">
    <cfRule type="cellIs" dxfId="607" priority="606" stopIfTrue="1" operator="greaterThan">
      <formula>0</formula>
    </cfRule>
    <cfRule type="expression" dxfId="606" priority="607">
      <formula>H$21=100%</formula>
    </cfRule>
  </conditionalFormatting>
  <conditionalFormatting sqref="H17:I20">
    <cfRule type="cellIs" dxfId="605" priority="603" stopIfTrue="1" operator="greaterThan">
      <formula>0.75</formula>
    </cfRule>
    <cfRule type="expression" dxfId="604" priority="604" stopIfTrue="1">
      <formula>AND(H$21&lt;&gt;100%,H$21&lt;&gt;0%)</formula>
    </cfRule>
  </conditionalFormatting>
  <conditionalFormatting sqref="H17:I20">
    <cfRule type="expression" dxfId="603" priority="602" stopIfTrue="1">
      <formula>$D$4="Enfants 4-10 ans"</formula>
    </cfRule>
    <cfRule type="expression" dxfId="602" priority="605" stopIfTrue="1">
      <formula>$D$12&lt;=1</formula>
    </cfRule>
  </conditionalFormatting>
  <conditionalFormatting sqref="H17:I20">
    <cfRule type="cellIs" dxfId="601" priority="600" stopIfTrue="1" operator="greaterThan">
      <formula>0</formula>
    </cfRule>
    <cfRule type="expression" dxfId="600" priority="601">
      <formula>H$21=100%</formula>
    </cfRule>
  </conditionalFormatting>
  <conditionalFormatting sqref="H17:I20">
    <cfRule type="cellIs" dxfId="599" priority="599" stopIfTrue="1" operator="greaterThan">
      <formula>0.75</formula>
    </cfRule>
  </conditionalFormatting>
  <conditionalFormatting sqref="H17:I20">
    <cfRule type="cellIs" dxfId="598" priority="597" stopIfTrue="1" operator="greaterThan">
      <formula>0</formula>
    </cfRule>
    <cfRule type="expression" dxfId="597" priority="598">
      <formula>H$21=100%</formula>
    </cfRule>
  </conditionalFormatting>
  <conditionalFormatting sqref="H17:I20">
    <cfRule type="cellIs" dxfId="596" priority="596" stopIfTrue="1" operator="greaterThan">
      <formula>0.75</formula>
    </cfRule>
  </conditionalFormatting>
  <conditionalFormatting sqref="H17:I20">
    <cfRule type="cellIs" dxfId="595" priority="594" stopIfTrue="1" operator="greaterThan">
      <formula>0</formula>
    </cfRule>
    <cfRule type="expression" dxfId="594" priority="595" stopIfTrue="1">
      <formula>H$21=100%</formula>
    </cfRule>
  </conditionalFormatting>
  <conditionalFormatting sqref="H17:I20">
    <cfRule type="cellIs" dxfId="593" priority="592" stopIfTrue="1" operator="greaterThan">
      <formula>0.75</formula>
    </cfRule>
    <cfRule type="expression" dxfId="592" priority="593" stopIfTrue="1">
      <formula>$D$12=0</formula>
    </cfRule>
  </conditionalFormatting>
  <conditionalFormatting sqref="H17:I20">
    <cfRule type="expression" dxfId="591" priority="591" stopIfTrue="1">
      <formula>$D$4="Enfants 4-10 ans"</formula>
    </cfRule>
  </conditionalFormatting>
  <conditionalFormatting sqref="H17:I20">
    <cfRule type="expression" dxfId="590" priority="590" stopIfTrue="1">
      <formula>H$21=100%</formula>
    </cfRule>
  </conditionalFormatting>
  <conditionalFormatting sqref="H17:I20">
    <cfRule type="cellIs" dxfId="589" priority="588" stopIfTrue="1" operator="greaterThan">
      <formula>0.75</formula>
    </cfRule>
    <cfRule type="expression" dxfId="588" priority="589" stopIfTrue="1">
      <formula>$D$12=0</formula>
    </cfRule>
  </conditionalFormatting>
  <conditionalFormatting sqref="H17:I20">
    <cfRule type="expression" dxfId="587" priority="587" stopIfTrue="1">
      <formula>$D$4="Enfants 4-10 ans"</formula>
    </cfRule>
  </conditionalFormatting>
  <conditionalFormatting sqref="H17:I20">
    <cfRule type="expression" dxfId="586" priority="586">
      <formula>H$21=100%</formula>
    </cfRule>
  </conditionalFormatting>
  <conditionalFormatting sqref="H17:I20">
    <cfRule type="cellIs" dxfId="585" priority="585" stopIfTrue="1" operator="greaterThan">
      <formula>0.75</formula>
    </cfRule>
  </conditionalFormatting>
  <conditionalFormatting sqref="H17:I20">
    <cfRule type="expression" dxfId="584" priority="584" stopIfTrue="1">
      <formula>H$21=100%</formula>
    </cfRule>
  </conditionalFormatting>
  <conditionalFormatting sqref="H17:I20">
    <cfRule type="cellIs" dxfId="583" priority="582" stopIfTrue="1" operator="greaterThan">
      <formula>0.75</formula>
    </cfRule>
    <cfRule type="expression" dxfId="582" priority="583" stopIfTrue="1">
      <formula>$D$12=0</formula>
    </cfRule>
  </conditionalFormatting>
  <conditionalFormatting sqref="H17:I20">
    <cfRule type="expression" dxfId="581" priority="581" stopIfTrue="1">
      <formula>$D$4="Enfants 4-10 ans"</formula>
    </cfRule>
  </conditionalFormatting>
  <conditionalFormatting sqref="H17:I20">
    <cfRule type="expression" dxfId="580" priority="580" stopIfTrue="1">
      <formula>H$21=100%</formula>
    </cfRule>
  </conditionalFormatting>
  <conditionalFormatting sqref="H17:I20">
    <cfRule type="cellIs" dxfId="579" priority="578" stopIfTrue="1" operator="greaterThan">
      <formula>0.75</formula>
    </cfRule>
    <cfRule type="expression" dxfId="578" priority="579" stopIfTrue="1">
      <formula>$D$12=0</formula>
    </cfRule>
  </conditionalFormatting>
  <conditionalFormatting sqref="H17:I20">
    <cfRule type="expression" dxfId="577" priority="577" stopIfTrue="1">
      <formula>$D$4="Enfants 4-10 ans"</formula>
    </cfRule>
  </conditionalFormatting>
  <conditionalFormatting sqref="H17:I20">
    <cfRule type="expression" dxfId="576" priority="576" stopIfTrue="1">
      <formula>H$21=100%</formula>
    </cfRule>
  </conditionalFormatting>
  <conditionalFormatting sqref="H17:I20">
    <cfRule type="cellIs" dxfId="575" priority="574" stopIfTrue="1" operator="greaterThan">
      <formula>0.75</formula>
    </cfRule>
    <cfRule type="expression" dxfId="574" priority="575" stopIfTrue="1">
      <formula>$D$12=0</formula>
    </cfRule>
  </conditionalFormatting>
  <conditionalFormatting sqref="H17:I20">
    <cfRule type="expression" dxfId="573" priority="573" stopIfTrue="1">
      <formula>$D$4="Enfants 4-10 ans"</formula>
    </cfRule>
  </conditionalFormatting>
  <conditionalFormatting sqref="H17:I20">
    <cfRule type="expression" dxfId="572" priority="572">
      <formula>H$21=100%</formula>
    </cfRule>
  </conditionalFormatting>
  <conditionalFormatting sqref="H17:I20">
    <cfRule type="cellIs" dxfId="571" priority="571" stopIfTrue="1" operator="greaterThan">
      <formula>0.75</formula>
    </cfRule>
  </conditionalFormatting>
  <conditionalFormatting sqref="H17:I20">
    <cfRule type="expression" dxfId="570" priority="570" stopIfTrue="1">
      <formula>H$21=100%</formula>
    </cfRule>
  </conditionalFormatting>
  <conditionalFormatting sqref="H17:I20">
    <cfRule type="cellIs" dxfId="569" priority="568" stopIfTrue="1" operator="greaterThan">
      <formula>0.75</formula>
    </cfRule>
    <cfRule type="expression" dxfId="568" priority="569" stopIfTrue="1">
      <formula>$D$12=0</formula>
    </cfRule>
  </conditionalFormatting>
  <conditionalFormatting sqref="H17:I20">
    <cfRule type="expression" dxfId="567" priority="567" stopIfTrue="1">
      <formula>$D$4="Enfants 4-10 ans"</formula>
    </cfRule>
  </conditionalFormatting>
  <conditionalFormatting sqref="H17:I20">
    <cfRule type="expression" dxfId="566" priority="566" stopIfTrue="1">
      <formula>H$21=100%</formula>
    </cfRule>
  </conditionalFormatting>
  <conditionalFormatting sqref="H17:I20">
    <cfRule type="cellIs" dxfId="565" priority="564" stopIfTrue="1" operator="greaterThan">
      <formula>0.75</formula>
    </cfRule>
    <cfRule type="expression" dxfId="564" priority="565" stopIfTrue="1">
      <formula>$D$12=0</formula>
    </cfRule>
  </conditionalFormatting>
  <conditionalFormatting sqref="H17:I20">
    <cfRule type="expression" dxfId="563" priority="563" stopIfTrue="1">
      <formula>$D$4="Enfants 4-10 ans"</formula>
    </cfRule>
  </conditionalFormatting>
  <conditionalFormatting sqref="H17:I20">
    <cfRule type="cellIs" dxfId="562" priority="561" stopIfTrue="1" operator="greaterThan">
      <formula>0</formula>
    </cfRule>
    <cfRule type="expression" dxfId="561" priority="562">
      <formula>H$21=100%</formula>
    </cfRule>
  </conditionalFormatting>
  <conditionalFormatting sqref="H17:I20">
    <cfRule type="cellIs" dxfId="560" priority="560" stopIfTrue="1" operator="greaterThan">
      <formula>0.75</formula>
    </cfRule>
  </conditionalFormatting>
  <conditionalFormatting sqref="H17:I20">
    <cfRule type="cellIs" dxfId="559" priority="558" stopIfTrue="1" operator="greaterThan">
      <formula>0</formula>
    </cfRule>
    <cfRule type="expression" dxfId="558" priority="559" stopIfTrue="1">
      <formula>H$21=100%</formula>
    </cfRule>
  </conditionalFormatting>
  <conditionalFormatting sqref="H17:I20">
    <cfRule type="cellIs" dxfId="557" priority="556" stopIfTrue="1" operator="greaterThan">
      <formula>0.75</formula>
    </cfRule>
    <cfRule type="expression" dxfId="556" priority="557" stopIfTrue="1">
      <formula>$D$12=0</formula>
    </cfRule>
  </conditionalFormatting>
  <conditionalFormatting sqref="H17:I20">
    <cfRule type="expression" dxfId="555" priority="555" stopIfTrue="1">
      <formula>$D$4="Enfants 4-10 ans"</formula>
    </cfRule>
  </conditionalFormatting>
  <conditionalFormatting sqref="H17:I20">
    <cfRule type="expression" dxfId="554" priority="554" stopIfTrue="1">
      <formula>H$21=100%</formula>
    </cfRule>
  </conditionalFormatting>
  <conditionalFormatting sqref="H17:I20">
    <cfRule type="cellIs" dxfId="553" priority="552" stopIfTrue="1" operator="greaterThan">
      <formula>0.75</formula>
    </cfRule>
    <cfRule type="expression" dxfId="552" priority="553" stopIfTrue="1">
      <formula>$D$12=0</formula>
    </cfRule>
  </conditionalFormatting>
  <conditionalFormatting sqref="H17:I20">
    <cfRule type="expression" dxfId="551" priority="551" stopIfTrue="1">
      <formula>$D$4="Enfants 4-10 ans"</formula>
    </cfRule>
  </conditionalFormatting>
  <conditionalFormatting sqref="H17:I20">
    <cfRule type="expression" dxfId="550" priority="550">
      <formula>H$21=100%</formula>
    </cfRule>
  </conditionalFormatting>
  <conditionalFormatting sqref="H17:I20">
    <cfRule type="cellIs" dxfId="549" priority="549" stopIfTrue="1" operator="greaterThan">
      <formula>0.75</formula>
    </cfRule>
  </conditionalFormatting>
  <conditionalFormatting sqref="H17:I20">
    <cfRule type="expression" dxfId="548" priority="548" stopIfTrue="1">
      <formula>H$21=100%</formula>
    </cfRule>
  </conditionalFormatting>
  <conditionalFormatting sqref="H17:I20">
    <cfRule type="cellIs" dxfId="547" priority="546" stopIfTrue="1" operator="greaterThan">
      <formula>0.75</formula>
    </cfRule>
    <cfRule type="expression" dxfId="546" priority="547" stopIfTrue="1">
      <formula>$D$12=0</formula>
    </cfRule>
  </conditionalFormatting>
  <conditionalFormatting sqref="H17:I20">
    <cfRule type="expression" dxfId="545" priority="545" stopIfTrue="1">
      <formula>$D$4="Enfants 4-10 ans"</formula>
    </cfRule>
  </conditionalFormatting>
  <conditionalFormatting sqref="H17:I20">
    <cfRule type="expression" dxfId="544" priority="544" stopIfTrue="1">
      <formula>H$21=100%</formula>
    </cfRule>
  </conditionalFormatting>
  <conditionalFormatting sqref="H17:I20">
    <cfRule type="cellIs" dxfId="543" priority="542" stopIfTrue="1" operator="greaterThan">
      <formula>0.75</formula>
    </cfRule>
    <cfRule type="expression" dxfId="542" priority="543" stopIfTrue="1">
      <formula>$D$12=0</formula>
    </cfRule>
  </conditionalFormatting>
  <conditionalFormatting sqref="H17:I20">
    <cfRule type="expression" dxfId="541" priority="541" stopIfTrue="1">
      <formula>$D$4="Enfants 4-10 ans"</formula>
    </cfRule>
  </conditionalFormatting>
  <conditionalFormatting sqref="H17:I20">
    <cfRule type="expression" dxfId="540" priority="540" stopIfTrue="1">
      <formula>H$21=100%</formula>
    </cfRule>
  </conditionalFormatting>
  <conditionalFormatting sqref="H17:I20">
    <cfRule type="cellIs" dxfId="539" priority="538" stopIfTrue="1" operator="greaterThan">
      <formula>0.75</formula>
    </cfRule>
    <cfRule type="expression" dxfId="538" priority="539" stopIfTrue="1">
      <formula>$D$12=0</formula>
    </cfRule>
  </conditionalFormatting>
  <conditionalFormatting sqref="H17:I20">
    <cfRule type="expression" dxfId="537" priority="537" stopIfTrue="1">
      <formula>$D$4="Enfants 4-10 ans"</formula>
    </cfRule>
  </conditionalFormatting>
  <conditionalFormatting sqref="H17:I20">
    <cfRule type="expression" dxfId="536" priority="536">
      <formula>H$21=100%</formula>
    </cfRule>
  </conditionalFormatting>
  <conditionalFormatting sqref="H17:I20">
    <cfRule type="cellIs" dxfId="535" priority="535" stopIfTrue="1" operator="greaterThan">
      <formula>0.75</formula>
    </cfRule>
  </conditionalFormatting>
  <conditionalFormatting sqref="H17:I20">
    <cfRule type="expression" dxfId="534" priority="534" stopIfTrue="1">
      <formula>H$21=100%</formula>
    </cfRule>
  </conditionalFormatting>
  <conditionalFormatting sqref="H17:I20">
    <cfRule type="cellIs" dxfId="533" priority="532" stopIfTrue="1" operator="greaterThan">
      <formula>0.75</formula>
    </cfRule>
    <cfRule type="expression" dxfId="532" priority="533" stopIfTrue="1">
      <formula>$D$12=0</formula>
    </cfRule>
  </conditionalFormatting>
  <conditionalFormatting sqref="H17:I20">
    <cfRule type="expression" dxfId="531" priority="531" stopIfTrue="1">
      <formula>$D$4="Enfants 4-10 ans"</formula>
    </cfRule>
  </conditionalFormatting>
  <conditionalFormatting sqref="H17:I20">
    <cfRule type="expression" dxfId="530" priority="530" stopIfTrue="1">
      <formula>H$21=100%</formula>
    </cfRule>
  </conditionalFormatting>
  <conditionalFormatting sqref="H17:I20">
    <cfRule type="cellIs" dxfId="529" priority="528" stopIfTrue="1" operator="greaterThan">
      <formula>0.75</formula>
    </cfRule>
    <cfRule type="expression" dxfId="528" priority="529" stopIfTrue="1">
      <formula>$D$12=0</formula>
    </cfRule>
  </conditionalFormatting>
  <conditionalFormatting sqref="H17:I20">
    <cfRule type="expression" dxfId="527" priority="527" stopIfTrue="1">
      <formula>$D$4="Enfants 4-10 ans"</formula>
    </cfRule>
  </conditionalFormatting>
  <conditionalFormatting sqref="H17:I20">
    <cfRule type="expression" dxfId="526" priority="526" stopIfTrue="1">
      <formula>H$21=100%</formula>
    </cfRule>
  </conditionalFormatting>
  <conditionalFormatting sqref="H17:I20">
    <cfRule type="cellIs" dxfId="525" priority="524" stopIfTrue="1" operator="greaterThan">
      <formula>0.75</formula>
    </cfRule>
    <cfRule type="expression" dxfId="524" priority="525" stopIfTrue="1">
      <formula>$D$12=0</formula>
    </cfRule>
  </conditionalFormatting>
  <conditionalFormatting sqref="H17:I20">
    <cfRule type="expression" dxfId="523" priority="523" stopIfTrue="1">
      <formula>$D$4="Enfants 4-10 ans"</formula>
    </cfRule>
  </conditionalFormatting>
  <conditionalFormatting sqref="H17:I20">
    <cfRule type="expression" dxfId="522" priority="522">
      <formula>H$21=100%</formula>
    </cfRule>
  </conditionalFormatting>
  <conditionalFormatting sqref="H17:I20">
    <cfRule type="cellIs" dxfId="521" priority="521" stopIfTrue="1" operator="greaterThan">
      <formula>0.75</formula>
    </cfRule>
  </conditionalFormatting>
  <conditionalFormatting sqref="H17:I20">
    <cfRule type="expression" dxfId="520" priority="520" stopIfTrue="1">
      <formula>H$21=100%</formula>
    </cfRule>
  </conditionalFormatting>
  <conditionalFormatting sqref="H17:I20">
    <cfRule type="cellIs" dxfId="519" priority="518" stopIfTrue="1" operator="greaterThan">
      <formula>0.75</formula>
    </cfRule>
    <cfRule type="expression" dxfId="518" priority="519" stopIfTrue="1">
      <formula>$D$12=0</formula>
    </cfRule>
  </conditionalFormatting>
  <conditionalFormatting sqref="H17:I20">
    <cfRule type="expression" dxfId="517" priority="517" stopIfTrue="1">
      <formula>$D$4="Enfants 4-10 ans"</formula>
    </cfRule>
  </conditionalFormatting>
  <conditionalFormatting sqref="H17:I20">
    <cfRule type="expression" dxfId="516" priority="516" stopIfTrue="1">
      <formula>H$21=100%</formula>
    </cfRule>
  </conditionalFormatting>
  <conditionalFormatting sqref="H17:I20">
    <cfRule type="cellIs" dxfId="515" priority="514" stopIfTrue="1" operator="greaterThan">
      <formula>0.75</formula>
    </cfRule>
    <cfRule type="expression" dxfId="514" priority="515" stopIfTrue="1">
      <formula>$D$12=0</formula>
    </cfRule>
  </conditionalFormatting>
  <conditionalFormatting sqref="H17:I20">
    <cfRule type="expression" dxfId="513" priority="513" stopIfTrue="1">
      <formula>$D$4="Enfants 4-10 ans"</formula>
    </cfRule>
  </conditionalFormatting>
  <conditionalFormatting sqref="H17:I20">
    <cfRule type="expression" dxfId="512" priority="512" stopIfTrue="1">
      <formula>H$21=100%</formula>
    </cfRule>
  </conditionalFormatting>
  <conditionalFormatting sqref="H17:I20">
    <cfRule type="cellIs" dxfId="511" priority="510" stopIfTrue="1" operator="greaterThan">
      <formula>0.75</formula>
    </cfRule>
    <cfRule type="expression" dxfId="510" priority="511" stopIfTrue="1">
      <formula>$D$12=0</formula>
    </cfRule>
  </conditionalFormatting>
  <conditionalFormatting sqref="H17:I20">
    <cfRule type="expression" dxfId="509" priority="509" stopIfTrue="1">
      <formula>$D$4="Enfants 4-10 ans"</formula>
    </cfRule>
  </conditionalFormatting>
  <conditionalFormatting sqref="H17:I20">
    <cfRule type="expression" dxfId="508" priority="508">
      <formula>H$21=100%</formula>
    </cfRule>
  </conditionalFormatting>
  <conditionalFormatting sqref="H17:I20">
    <cfRule type="cellIs" dxfId="507" priority="507" stopIfTrue="1" operator="greaterThan">
      <formula>0.75</formula>
    </cfRule>
  </conditionalFormatting>
  <conditionalFormatting sqref="H17:I20">
    <cfRule type="expression" dxfId="506" priority="506" stopIfTrue="1">
      <formula>H$21=100%</formula>
    </cfRule>
  </conditionalFormatting>
  <conditionalFormatting sqref="H17:I20">
    <cfRule type="cellIs" dxfId="505" priority="504" stopIfTrue="1" operator="greaterThan">
      <formula>0.75</formula>
    </cfRule>
    <cfRule type="expression" dxfId="504" priority="505" stopIfTrue="1">
      <formula>$D$12=0</formula>
    </cfRule>
  </conditionalFormatting>
  <conditionalFormatting sqref="H17:I20">
    <cfRule type="expression" dxfId="503" priority="503" stopIfTrue="1">
      <formula>$D$4="Enfants 4-10 ans"</formula>
    </cfRule>
  </conditionalFormatting>
  <conditionalFormatting sqref="H17:I20">
    <cfRule type="expression" dxfId="502" priority="502" stopIfTrue="1">
      <formula>H$21=100%</formula>
    </cfRule>
  </conditionalFormatting>
  <conditionalFormatting sqref="H17:I20">
    <cfRule type="cellIs" dxfId="501" priority="500" stopIfTrue="1" operator="greaterThan">
      <formula>0.75</formula>
    </cfRule>
    <cfRule type="expression" dxfId="500" priority="501" stopIfTrue="1">
      <formula>$D$12=0</formula>
    </cfRule>
  </conditionalFormatting>
  <conditionalFormatting sqref="H17:I20">
    <cfRule type="expression" dxfId="499" priority="499" stopIfTrue="1">
      <formula>$D$4="Enfants 4-10 ans"</formula>
    </cfRule>
  </conditionalFormatting>
  <conditionalFormatting sqref="H19:I20">
    <cfRule type="cellIs" dxfId="498" priority="497" stopIfTrue="1" operator="greaterThan">
      <formula>0</formula>
    </cfRule>
    <cfRule type="expression" dxfId="497" priority="498" stopIfTrue="1">
      <formula>H$21=100%</formula>
    </cfRule>
  </conditionalFormatting>
  <conditionalFormatting sqref="H19:I20">
    <cfRule type="cellIs" dxfId="496" priority="495" stopIfTrue="1" operator="greaterThan">
      <formula>0.75</formula>
    </cfRule>
    <cfRule type="expression" dxfId="495" priority="496" stopIfTrue="1">
      <formula>$D$12=0</formula>
    </cfRule>
  </conditionalFormatting>
  <conditionalFormatting sqref="H19:I20">
    <cfRule type="expression" dxfId="494" priority="494" stopIfTrue="1">
      <formula>$D$4="Enfants 4-10 ans"</formula>
    </cfRule>
  </conditionalFormatting>
  <conditionalFormatting sqref="H19:I20">
    <cfRule type="expression" dxfId="493" priority="493" stopIfTrue="1">
      <formula>H$21=100%</formula>
    </cfRule>
  </conditionalFormatting>
  <conditionalFormatting sqref="H19:I20">
    <cfRule type="cellIs" dxfId="492" priority="491" stopIfTrue="1" operator="greaterThan">
      <formula>0.75</formula>
    </cfRule>
    <cfRule type="expression" dxfId="491" priority="492" stopIfTrue="1">
      <formula>$D$12=0</formula>
    </cfRule>
  </conditionalFormatting>
  <conditionalFormatting sqref="H19:I20">
    <cfRule type="expression" dxfId="490" priority="490" stopIfTrue="1">
      <formula>$D$4="Enfants 4-10 ans"</formula>
    </cfRule>
  </conditionalFormatting>
  <conditionalFormatting sqref="H19:I20">
    <cfRule type="expression" dxfId="489" priority="489">
      <formula>H$21=100%</formula>
    </cfRule>
  </conditionalFormatting>
  <conditionalFormatting sqref="H19:I20">
    <cfRule type="cellIs" dxfId="488" priority="488" stopIfTrue="1" operator="greaterThan">
      <formula>0.75</formula>
    </cfRule>
  </conditionalFormatting>
  <conditionalFormatting sqref="H19:I20">
    <cfRule type="expression" dxfId="487" priority="487" stopIfTrue="1">
      <formula>H$21=100%</formula>
    </cfRule>
  </conditionalFormatting>
  <conditionalFormatting sqref="H19:I20">
    <cfRule type="cellIs" dxfId="486" priority="485" stopIfTrue="1" operator="greaterThan">
      <formula>0.75</formula>
    </cfRule>
    <cfRule type="expression" dxfId="485" priority="486" stopIfTrue="1">
      <formula>$D$12=0</formula>
    </cfRule>
  </conditionalFormatting>
  <conditionalFormatting sqref="H19:I20">
    <cfRule type="expression" dxfId="484" priority="484" stopIfTrue="1">
      <formula>$D$4="Enfants 4-10 ans"</formula>
    </cfRule>
  </conditionalFormatting>
  <conditionalFormatting sqref="H19:I20">
    <cfRule type="expression" dxfId="483" priority="483" stopIfTrue="1">
      <formula>H$21=100%</formula>
    </cfRule>
  </conditionalFormatting>
  <conditionalFormatting sqref="H19:I20">
    <cfRule type="cellIs" dxfId="482" priority="481" stopIfTrue="1" operator="greaterThan">
      <formula>0.75</formula>
    </cfRule>
    <cfRule type="expression" dxfId="481" priority="482" stopIfTrue="1">
      <formula>$D$12=0</formula>
    </cfRule>
  </conditionalFormatting>
  <conditionalFormatting sqref="H19:I20">
    <cfRule type="expression" dxfId="480" priority="480" stopIfTrue="1">
      <formula>$D$4="Enfants 4-10 ans"</formula>
    </cfRule>
  </conditionalFormatting>
  <conditionalFormatting sqref="H19:I20">
    <cfRule type="expression" dxfId="479" priority="479" stopIfTrue="1">
      <formula>H$21=100%</formula>
    </cfRule>
  </conditionalFormatting>
  <conditionalFormatting sqref="H19:I20">
    <cfRule type="cellIs" dxfId="478" priority="477" stopIfTrue="1" operator="greaterThan">
      <formula>0.75</formula>
    </cfRule>
    <cfRule type="expression" dxfId="477" priority="478" stopIfTrue="1">
      <formula>$D$12=0</formula>
    </cfRule>
  </conditionalFormatting>
  <conditionalFormatting sqref="H19:I20">
    <cfRule type="expression" dxfId="476" priority="476" stopIfTrue="1">
      <formula>$D$4="Enfants 4-10 ans"</formula>
    </cfRule>
  </conditionalFormatting>
  <conditionalFormatting sqref="H19:I20">
    <cfRule type="expression" dxfId="475" priority="475">
      <formula>H$21=100%</formula>
    </cfRule>
  </conditionalFormatting>
  <conditionalFormatting sqref="H19:I20">
    <cfRule type="cellIs" dxfId="474" priority="474" stopIfTrue="1" operator="greaterThan">
      <formula>0.75</formula>
    </cfRule>
  </conditionalFormatting>
  <conditionalFormatting sqref="H19:I20">
    <cfRule type="expression" dxfId="473" priority="473" stopIfTrue="1">
      <formula>H$21=100%</formula>
    </cfRule>
  </conditionalFormatting>
  <conditionalFormatting sqref="H19:I20">
    <cfRule type="cellIs" dxfId="472" priority="471" stopIfTrue="1" operator="greaterThan">
      <formula>0.75</formula>
    </cfRule>
    <cfRule type="expression" dxfId="471" priority="472" stopIfTrue="1">
      <formula>$D$12=0</formula>
    </cfRule>
  </conditionalFormatting>
  <conditionalFormatting sqref="H19:I20">
    <cfRule type="expression" dxfId="470" priority="470" stopIfTrue="1">
      <formula>$D$4="Enfants 4-10 ans"</formula>
    </cfRule>
  </conditionalFormatting>
  <conditionalFormatting sqref="H19:I20">
    <cfRule type="expression" dxfId="469" priority="469" stopIfTrue="1">
      <formula>H$21=100%</formula>
    </cfRule>
  </conditionalFormatting>
  <conditionalFormatting sqref="H19:I20">
    <cfRule type="cellIs" dxfId="468" priority="467" stopIfTrue="1" operator="greaterThan">
      <formula>0.75</formula>
    </cfRule>
    <cfRule type="expression" dxfId="467" priority="468" stopIfTrue="1">
      <formula>$D$12=0</formula>
    </cfRule>
  </conditionalFormatting>
  <conditionalFormatting sqref="H19:I20">
    <cfRule type="expression" dxfId="466" priority="466" stopIfTrue="1">
      <formula>$D$4="Enfants 4-10 ans"</formula>
    </cfRule>
  </conditionalFormatting>
  <conditionalFormatting sqref="H19:I20">
    <cfRule type="expression" dxfId="465" priority="465" stopIfTrue="1">
      <formula>H$21=100%</formula>
    </cfRule>
  </conditionalFormatting>
  <conditionalFormatting sqref="H19:I20">
    <cfRule type="cellIs" dxfId="464" priority="463" stopIfTrue="1" operator="greaterThan">
      <formula>0.75</formula>
    </cfRule>
    <cfRule type="expression" dxfId="463" priority="464" stopIfTrue="1">
      <formula>$D$12=0</formula>
    </cfRule>
  </conditionalFormatting>
  <conditionalFormatting sqref="H19:I20">
    <cfRule type="expression" dxfId="462" priority="462" stopIfTrue="1">
      <formula>$D$4="Enfants 4-10 ans"</formula>
    </cfRule>
  </conditionalFormatting>
  <conditionalFormatting sqref="H19:I20">
    <cfRule type="expression" dxfId="461" priority="461">
      <formula>H$21=100%</formula>
    </cfRule>
  </conditionalFormatting>
  <conditionalFormatting sqref="H19:I20">
    <cfRule type="cellIs" dxfId="460" priority="460" stopIfTrue="1" operator="greaterThan">
      <formula>0.75</formula>
    </cfRule>
  </conditionalFormatting>
  <conditionalFormatting sqref="H19:I20">
    <cfRule type="expression" dxfId="459" priority="459" stopIfTrue="1">
      <formula>H$21=100%</formula>
    </cfRule>
  </conditionalFormatting>
  <conditionalFormatting sqref="H19:I20">
    <cfRule type="cellIs" dxfId="458" priority="457" stopIfTrue="1" operator="greaterThan">
      <formula>0.75</formula>
    </cfRule>
    <cfRule type="expression" dxfId="457" priority="458" stopIfTrue="1">
      <formula>$D$12=0</formula>
    </cfRule>
  </conditionalFormatting>
  <conditionalFormatting sqref="H19:I20">
    <cfRule type="expression" dxfId="456" priority="456" stopIfTrue="1">
      <formula>$D$4="Enfants 4-10 ans"</formula>
    </cfRule>
  </conditionalFormatting>
  <conditionalFormatting sqref="H19:I20">
    <cfRule type="expression" dxfId="455" priority="455" stopIfTrue="1">
      <formula>H$21=100%</formula>
    </cfRule>
  </conditionalFormatting>
  <conditionalFormatting sqref="H19:I20">
    <cfRule type="cellIs" dxfId="454" priority="453" stopIfTrue="1" operator="greaterThan">
      <formula>0.75</formula>
    </cfRule>
    <cfRule type="expression" dxfId="453" priority="454" stopIfTrue="1">
      <formula>$D$12=0</formula>
    </cfRule>
  </conditionalFormatting>
  <conditionalFormatting sqref="H19:I20">
    <cfRule type="expression" dxfId="452" priority="452" stopIfTrue="1">
      <formula>$D$4="Enfants 4-10 ans"</formula>
    </cfRule>
  </conditionalFormatting>
  <conditionalFormatting sqref="H19:I20">
    <cfRule type="expression" dxfId="451" priority="451" stopIfTrue="1">
      <formula>H$21=100%</formula>
    </cfRule>
  </conditionalFormatting>
  <conditionalFormatting sqref="H19:I20">
    <cfRule type="cellIs" dxfId="450" priority="449" stopIfTrue="1" operator="greaterThan">
      <formula>0.75</formula>
    </cfRule>
    <cfRule type="expression" dxfId="449" priority="450" stopIfTrue="1">
      <formula>$D$12=0</formula>
    </cfRule>
  </conditionalFormatting>
  <conditionalFormatting sqref="H19:I20">
    <cfRule type="expression" dxfId="448" priority="448" stopIfTrue="1">
      <formula>$D$4="Enfants 4-10 ans"</formula>
    </cfRule>
  </conditionalFormatting>
  <conditionalFormatting sqref="H19:I20">
    <cfRule type="expression" dxfId="447" priority="447">
      <formula>H$21=100%</formula>
    </cfRule>
  </conditionalFormatting>
  <conditionalFormatting sqref="H19:I20">
    <cfRule type="cellIs" dxfId="446" priority="446" stopIfTrue="1" operator="greaterThan">
      <formula>0.75</formula>
    </cfRule>
  </conditionalFormatting>
  <conditionalFormatting sqref="H19:I20">
    <cfRule type="expression" dxfId="445" priority="445" stopIfTrue="1">
      <formula>H$21=100%</formula>
    </cfRule>
  </conditionalFormatting>
  <conditionalFormatting sqref="H19:I20">
    <cfRule type="cellIs" dxfId="444" priority="443" stopIfTrue="1" operator="greaterThan">
      <formula>0.75</formula>
    </cfRule>
    <cfRule type="expression" dxfId="443" priority="444" stopIfTrue="1">
      <formula>$D$12=0</formula>
    </cfRule>
  </conditionalFormatting>
  <conditionalFormatting sqref="H19:I20">
    <cfRule type="expression" dxfId="442" priority="442" stopIfTrue="1">
      <formula>$D$4="Enfants 4-10 ans"</formula>
    </cfRule>
  </conditionalFormatting>
  <conditionalFormatting sqref="H19:I20">
    <cfRule type="expression" dxfId="441" priority="441" stopIfTrue="1">
      <formula>H$21=100%</formula>
    </cfRule>
  </conditionalFormatting>
  <conditionalFormatting sqref="H19:I20">
    <cfRule type="cellIs" dxfId="440" priority="439" stopIfTrue="1" operator="greaterThan">
      <formula>0.75</formula>
    </cfRule>
    <cfRule type="expression" dxfId="439" priority="440" stopIfTrue="1">
      <formula>$D$12=0</formula>
    </cfRule>
  </conditionalFormatting>
  <conditionalFormatting sqref="H19:I20">
    <cfRule type="expression" dxfId="438" priority="438" stopIfTrue="1">
      <formula>$D$4="Enfants 4-10 ans"</formula>
    </cfRule>
  </conditionalFormatting>
  <conditionalFormatting sqref="H19:I20">
    <cfRule type="cellIs" dxfId="437" priority="436" stopIfTrue="1" operator="greaterThan">
      <formula>0</formula>
    </cfRule>
    <cfRule type="expression" dxfId="436" priority="437">
      <formula>H$21=100%</formula>
    </cfRule>
  </conditionalFormatting>
  <conditionalFormatting sqref="H19:I20">
    <cfRule type="cellIs" dxfId="435" priority="433" stopIfTrue="1" operator="greaterThan">
      <formula>0.75</formula>
    </cfRule>
    <cfRule type="expression" dxfId="434" priority="434" stopIfTrue="1">
      <formula>AND(H$21&lt;&gt;100%,H$21&lt;&gt;0%)</formula>
    </cfRule>
  </conditionalFormatting>
  <conditionalFormatting sqref="H19:I20">
    <cfRule type="expression" dxfId="433" priority="432" stopIfTrue="1">
      <formula>$D$4="Enfants 4-10 ans"</formula>
    </cfRule>
    <cfRule type="expression" dxfId="432" priority="435" stopIfTrue="1">
      <formula>$D$12&lt;=1</formula>
    </cfRule>
  </conditionalFormatting>
  <conditionalFormatting sqref="H19:I20">
    <cfRule type="cellIs" dxfId="431" priority="430" stopIfTrue="1" operator="greaterThan">
      <formula>0</formula>
    </cfRule>
    <cfRule type="expression" dxfId="430" priority="431">
      <formula>H$21=100%</formula>
    </cfRule>
  </conditionalFormatting>
  <conditionalFormatting sqref="H19:I20">
    <cfRule type="cellIs" dxfId="429" priority="429" stopIfTrue="1" operator="greaterThan">
      <formula>0.75</formula>
    </cfRule>
  </conditionalFormatting>
  <conditionalFormatting sqref="H19:I20">
    <cfRule type="cellIs" dxfId="428" priority="427" stopIfTrue="1" operator="greaterThan">
      <formula>0</formula>
    </cfRule>
    <cfRule type="expression" dxfId="427" priority="428">
      <formula>H$21=100%</formula>
    </cfRule>
  </conditionalFormatting>
  <conditionalFormatting sqref="H19:I20">
    <cfRule type="cellIs" dxfId="426" priority="426" stopIfTrue="1" operator="greaterThan">
      <formula>0.75</formula>
    </cfRule>
  </conditionalFormatting>
  <conditionalFormatting sqref="H19:I20">
    <cfRule type="cellIs" dxfId="425" priority="424" stopIfTrue="1" operator="greaterThan">
      <formula>0</formula>
    </cfRule>
    <cfRule type="expression" dxfId="424" priority="425" stopIfTrue="1">
      <formula>H$21=100%</formula>
    </cfRule>
  </conditionalFormatting>
  <conditionalFormatting sqref="H19:I20">
    <cfRule type="cellIs" dxfId="423" priority="422" stopIfTrue="1" operator="greaterThan">
      <formula>0.75</formula>
    </cfRule>
    <cfRule type="expression" dxfId="422" priority="423" stopIfTrue="1">
      <formula>$D$12=0</formula>
    </cfRule>
  </conditionalFormatting>
  <conditionalFormatting sqref="H19:I20">
    <cfRule type="expression" dxfId="421" priority="421" stopIfTrue="1">
      <formula>$D$4="Enfants 4-10 ans"</formula>
    </cfRule>
  </conditionalFormatting>
  <conditionalFormatting sqref="H19:I20">
    <cfRule type="expression" dxfId="420" priority="420" stopIfTrue="1">
      <formula>H$21=100%</formula>
    </cfRule>
  </conditionalFormatting>
  <conditionalFormatting sqref="H19:I20">
    <cfRule type="cellIs" dxfId="419" priority="418" stopIfTrue="1" operator="greaterThan">
      <formula>0.75</formula>
    </cfRule>
    <cfRule type="expression" dxfId="418" priority="419" stopIfTrue="1">
      <formula>$D$12=0</formula>
    </cfRule>
  </conditionalFormatting>
  <conditionalFormatting sqref="H19:I20">
    <cfRule type="expression" dxfId="417" priority="417" stopIfTrue="1">
      <formula>$D$4="Enfants 4-10 ans"</formula>
    </cfRule>
  </conditionalFormatting>
  <conditionalFormatting sqref="H19:I20">
    <cfRule type="expression" dxfId="416" priority="416">
      <formula>H$21=100%</formula>
    </cfRule>
  </conditionalFormatting>
  <conditionalFormatting sqref="H19:I20">
    <cfRule type="cellIs" dxfId="415" priority="415" stopIfTrue="1" operator="greaterThan">
      <formula>0.75</formula>
    </cfRule>
  </conditionalFormatting>
  <conditionalFormatting sqref="H19:I20">
    <cfRule type="expression" dxfId="414" priority="414" stopIfTrue="1">
      <formula>H$21=100%</formula>
    </cfRule>
  </conditionalFormatting>
  <conditionalFormatting sqref="H19:I20">
    <cfRule type="cellIs" dxfId="413" priority="412" stopIfTrue="1" operator="greaterThan">
      <formula>0.75</formula>
    </cfRule>
    <cfRule type="expression" dxfId="412" priority="413" stopIfTrue="1">
      <formula>$D$12=0</formula>
    </cfRule>
  </conditionalFormatting>
  <conditionalFormatting sqref="H19:I20">
    <cfRule type="expression" dxfId="411" priority="411" stopIfTrue="1">
      <formula>$D$4="Enfants 4-10 ans"</formula>
    </cfRule>
  </conditionalFormatting>
  <conditionalFormatting sqref="H19:I20">
    <cfRule type="expression" dxfId="410" priority="410" stopIfTrue="1">
      <formula>H$21=100%</formula>
    </cfRule>
  </conditionalFormatting>
  <conditionalFormatting sqref="H19:I20">
    <cfRule type="cellIs" dxfId="409" priority="408" stopIfTrue="1" operator="greaterThan">
      <formula>0.75</formula>
    </cfRule>
    <cfRule type="expression" dxfId="408" priority="409" stopIfTrue="1">
      <formula>$D$12=0</formula>
    </cfRule>
  </conditionalFormatting>
  <conditionalFormatting sqref="H19:I20">
    <cfRule type="expression" dxfId="407" priority="407" stopIfTrue="1">
      <formula>$D$4="Enfants 4-10 ans"</formula>
    </cfRule>
  </conditionalFormatting>
  <conditionalFormatting sqref="H19:I20">
    <cfRule type="expression" dxfId="406" priority="406" stopIfTrue="1">
      <formula>H$21=100%</formula>
    </cfRule>
  </conditionalFormatting>
  <conditionalFormatting sqref="H19:I20">
    <cfRule type="cellIs" dxfId="405" priority="404" stopIfTrue="1" operator="greaterThan">
      <formula>0.75</formula>
    </cfRule>
    <cfRule type="expression" dxfId="404" priority="405" stopIfTrue="1">
      <formula>$D$12=0</formula>
    </cfRule>
  </conditionalFormatting>
  <conditionalFormatting sqref="H19:I20">
    <cfRule type="expression" dxfId="403" priority="403" stopIfTrue="1">
      <formula>$D$4="Enfants 4-10 ans"</formula>
    </cfRule>
  </conditionalFormatting>
  <conditionalFormatting sqref="H19:I20">
    <cfRule type="expression" dxfId="402" priority="402">
      <formula>H$21=100%</formula>
    </cfRule>
  </conditionalFormatting>
  <conditionalFormatting sqref="H19:I20">
    <cfRule type="cellIs" dxfId="401" priority="401" stopIfTrue="1" operator="greaterThan">
      <formula>0.75</formula>
    </cfRule>
  </conditionalFormatting>
  <conditionalFormatting sqref="H19:I20">
    <cfRule type="expression" dxfId="400" priority="400" stopIfTrue="1">
      <formula>H$21=100%</formula>
    </cfRule>
  </conditionalFormatting>
  <conditionalFormatting sqref="H19:I20">
    <cfRule type="cellIs" dxfId="399" priority="398" stopIfTrue="1" operator="greaterThan">
      <formula>0.75</formula>
    </cfRule>
    <cfRule type="expression" dxfId="398" priority="399" stopIfTrue="1">
      <formula>$D$12=0</formula>
    </cfRule>
  </conditionalFormatting>
  <conditionalFormatting sqref="H19:I20">
    <cfRule type="expression" dxfId="397" priority="397" stopIfTrue="1">
      <formula>$D$4="Enfants 4-10 ans"</formula>
    </cfRule>
  </conditionalFormatting>
  <conditionalFormatting sqref="H19:I20">
    <cfRule type="expression" dxfId="396" priority="396" stopIfTrue="1">
      <formula>H$21=100%</formula>
    </cfRule>
  </conditionalFormatting>
  <conditionalFormatting sqref="H19:I20">
    <cfRule type="cellIs" dxfId="395" priority="394" stopIfTrue="1" operator="greaterThan">
      <formula>0.75</formula>
    </cfRule>
    <cfRule type="expression" dxfId="394" priority="395" stopIfTrue="1">
      <formula>$D$12=0</formula>
    </cfRule>
  </conditionalFormatting>
  <conditionalFormatting sqref="H19:I20">
    <cfRule type="expression" dxfId="393" priority="393" stopIfTrue="1">
      <formula>$D$4="Enfants 4-10 ans"</formula>
    </cfRule>
  </conditionalFormatting>
  <conditionalFormatting sqref="H19:I20">
    <cfRule type="cellIs" dxfId="392" priority="391" stopIfTrue="1" operator="greaterThan">
      <formula>0</formula>
    </cfRule>
    <cfRule type="expression" dxfId="391" priority="392">
      <formula>H$21=100%</formula>
    </cfRule>
  </conditionalFormatting>
  <conditionalFormatting sqref="H19:I20">
    <cfRule type="cellIs" dxfId="390" priority="390" stopIfTrue="1" operator="greaterThan">
      <formula>0.75</formula>
    </cfRule>
  </conditionalFormatting>
  <conditionalFormatting sqref="H19:I20">
    <cfRule type="cellIs" dxfId="389" priority="388" stopIfTrue="1" operator="greaterThan">
      <formula>0</formula>
    </cfRule>
    <cfRule type="expression" dxfId="388" priority="389" stopIfTrue="1">
      <formula>H$21=100%</formula>
    </cfRule>
  </conditionalFormatting>
  <conditionalFormatting sqref="H19:I20">
    <cfRule type="cellIs" dxfId="387" priority="386" stopIfTrue="1" operator="greaterThan">
      <formula>0.75</formula>
    </cfRule>
    <cfRule type="expression" dxfId="386" priority="387" stopIfTrue="1">
      <formula>$D$12=0</formula>
    </cfRule>
  </conditionalFormatting>
  <conditionalFormatting sqref="H19:I20">
    <cfRule type="expression" dxfId="385" priority="385" stopIfTrue="1">
      <formula>$D$4="Enfants 4-10 ans"</formula>
    </cfRule>
  </conditionalFormatting>
  <conditionalFormatting sqref="H19:I20">
    <cfRule type="expression" dxfId="384" priority="384" stopIfTrue="1">
      <formula>H$21=100%</formula>
    </cfRule>
  </conditionalFormatting>
  <conditionalFormatting sqref="H19:I20">
    <cfRule type="cellIs" dxfId="383" priority="382" stopIfTrue="1" operator="greaterThan">
      <formula>0.75</formula>
    </cfRule>
    <cfRule type="expression" dxfId="382" priority="383" stopIfTrue="1">
      <formula>$D$12=0</formula>
    </cfRule>
  </conditionalFormatting>
  <conditionalFormatting sqref="H19:I20">
    <cfRule type="expression" dxfId="381" priority="381" stopIfTrue="1">
      <formula>$D$4="Enfants 4-10 ans"</formula>
    </cfRule>
  </conditionalFormatting>
  <conditionalFormatting sqref="H19:I20">
    <cfRule type="expression" dxfId="380" priority="380">
      <formula>H$21=100%</formula>
    </cfRule>
  </conditionalFormatting>
  <conditionalFormatting sqref="H19:I20">
    <cfRule type="cellIs" dxfId="379" priority="379" stopIfTrue="1" operator="greaterThan">
      <formula>0.75</formula>
    </cfRule>
  </conditionalFormatting>
  <conditionalFormatting sqref="H19:I20">
    <cfRule type="expression" dxfId="378" priority="378" stopIfTrue="1">
      <formula>H$21=100%</formula>
    </cfRule>
  </conditionalFormatting>
  <conditionalFormatting sqref="H19:I20">
    <cfRule type="cellIs" dxfId="377" priority="376" stopIfTrue="1" operator="greaterThan">
      <formula>0.75</formula>
    </cfRule>
    <cfRule type="expression" dxfId="376" priority="377" stopIfTrue="1">
      <formula>$D$12=0</formula>
    </cfRule>
  </conditionalFormatting>
  <conditionalFormatting sqref="H19:I20">
    <cfRule type="expression" dxfId="375" priority="375" stopIfTrue="1">
      <formula>$D$4="Enfants 4-10 ans"</formula>
    </cfRule>
  </conditionalFormatting>
  <conditionalFormatting sqref="H19:I20">
    <cfRule type="expression" dxfId="374" priority="374" stopIfTrue="1">
      <formula>H$21=100%</formula>
    </cfRule>
  </conditionalFormatting>
  <conditionalFormatting sqref="H19:I20">
    <cfRule type="cellIs" dxfId="373" priority="372" stopIfTrue="1" operator="greaterThan">
      <formula>0.75</formula>
    </cfRule>
    <cfRule type="expression" dxfId="372" priority="373" stopIfTrue="1">
      <formula>$D$12=0</formula>
    </cfRule>
  </conditionalFormatting>
  <conditionalFormatting sqref="H19:I20">
    <cfRule type="expression" dxfId="371" priority="371" stopIfTrue="1">
      <formula>$D$4="Enfants 4-10 ans"</formula>
    </cfRule>
  </conditionalFormatting>
  <conditionalFormatting sqref="H19:I20">
    <cfRule type="expression" dxfId="370" priority="370" stopIfTrue="1">
      <formula>H$21=100%</formula>
    </cfRule>
  </conditionalFormatting>
  <conditionalFormatting sqref="H19:I20">
    <cfRule type="cellIs" dxfId="369" priority="368" stopIfTrue="1" operator="greaterThan">
      <formula>0.75</formula>
    </cfRule>
    <cfRule type="expression" dxfId="368" priority="369" stopIfTrue="1">
      <formula>$D$12=0</formula>
    </cfRule>
  </conditionalFormatting>
  <conditionalFormatting sqref="H19:I20">
    <cfRule type="expression" dxfId="367" priority="367" stopIfTrue="1">
      <formula>$D$4="Enfants 4-10 ans"</formula>
    </cfRule>
  </conditionalFormatting>
  <conditionalFormatting sqref="H19:I20">
    <cfRule type="expression" dxfId="366" priority="366">
      <formula>H$21=100%</formula>
    </cfRule>
  </conditionalFormatting>
  <conditionalFormatting sqref="H19:I20">
    <cfRule type="cellIs" dxfId="365" priority="365" stopIfTrue="1" operator="greaterThan">
      <formula>0.75</formula>
    </cfRule>
  </conditionalFormatting>
  <conditionalFormatting sqref="H19:I20">
    <cfRule type="expression" dxfId="364" priority="364" stopIfTrue="1">
      <formula>H$21=100%</formula>
    </cfRule>
  </conditionalFormatting>
  <conditionalFormatting sqref="H19:I20">
    <cfRule type="cellIs" dxfId="363" priority="362" stopIfTrue="1" operator="greaterThan">
      <formula>0.75</formula>
    </cfRule>
    <cfRule type="expression" dxfId="362" priority="363" stopIfTrue="1">
      <formula>$D$12=0</formula>
    </cfRule>
  </conditionalFormatting>
  <conditionalFormatting sqref="H19:I20">
    <cfRule type="expression" dxfId="361" priority="361" stopIfTrue="1">
      <formula>$D$4="Enfants 4-10 ans"</formula>
    </cfRule>
  </conditionalFormatting>
  <conditionalFormatting sqref="H19:I20">
    <cfRule type="expression" dxfId="360" priority="360" stopIfTrue="1">
      <formula>H$21=100%</formula>
    </cfRule>
  </conditionalFormatting>
  <conditionalFormatting sqref="H19:I20">
    <cfRule type="cellIs" dxfId="359" priority="358" stopIfTrue="1" operator="greaterThan">
      <formula>0.75</formula>
    </cfRule>
    <cfRule type="expression" dxfId="358" priority="359" stopIfTrue="1">
      <formula>$D$12=0</formula>
    </cfRule>
  </conditionalFormatting>
  <conditionalFormatting sqref="H19:I20">
    <cfRule type="expression" dxfId="357" priority="357" stopIfTrue="1">
      <formula>$D$4="Enfants 4-10 ans"</formula>
    </cfRule>
  </conditionalFormatting>
  <conditionalFormatting sqref="H19:I20">
    <cfRule type="expression" dxfId="356" priority="356" stopIfTrue="1">
      <formula>H$21=100%</formula>
    </cfRule>
  </conditionalFormatting>
  <conditionalFormatting sqref="H19:I20">
    <cfRule type="cellIs" dxfId="355" priority="354" stopIfTrue="1" operator="greaterThan">
      <formula>0.75</formula>
    </cfRule>
    <cfRule type="expression" dxfId="354" priority="355" stopIfTrue="1">
      <formula>$D$12=0</formula>
    </cfRule>
  </conditionalFormatting>
  <conditionalFormatting sqref="H19:I20">
    <cfRule type="expression" dxfId="353" priority="353" stopIfTrue="1">
      <formula>$D$4="Enfants 4-10 ans"</formula>
    </cfRule>
  </conditionalFormatting>
  <conditionalFormatting sqref="H19:I20">
    <cfRule type="expression" dxfId="352" priority="352">
      <formula>H$21=100%</formula>
    </cfRule>
  </conditionalFormatting>
  <conditionalFormatting sqref="H19:I20">
    <cfRule type="cellIs" dxfId="351" priority="351" stopIfTrue="1" operator="greaterThan">
      <formula>0.75</formula>
    </cfRule>
  </conditionalFormatting>
  <conditionalFormatting sqref="H19:I20">
    <cfRule type="expression" dxfId="350" priority="350" stopIfTrue="1">
      <formula>H$21=100%</formula>
    </cfRule>
  </conditionalFormatting>
  <conditionalFormatting sqref="H19:I20">
    <cfRule type="cellIs" dxfId="349" priority="348" stopIfTrue="1" operator="greaterThan">
      <formula>0.75</formula>
    </cfRule>
    <cfRule type="expression" dxfId="348" priority="349" stopIfTrue="1">
      <formula>$D$12=0</formula>
    </cfRule>
  </conditionalFormatting>
  <conditionalFormatting sqref="H19:I20">
    <cfRule type="expression" dxfId="347" priority="347" stopIfTrue="1">
      <formula>$D$4="Enfants 4-10 ans"</formula>
    </cfRule>
  </conditionalFormatting>
  <conditionalFormatting sqref="H19:I20">
    <cfRule type="expression" dxfId="346" priority="346" stopIfTrue="1">
      <formula>H$21=100%</formula>
    </cfRule>
  </conditionalFormatting>
  <conditionalFormatting sqref="H19:I20">
    <cfRule type="cellIs" dxfId="345" priority="344" stopIfTrue="1" operator="greaterThan">
      <formula>0.75</formula>
    </cfRule>
    <cfRule type="expression" dxfId="344" priority="345" stopIfTrue="1">
      <formula>$D$12=0</formula>
    </cfRule>
  </conditionalFormatting>
  <conditionalFormatting sqref="H19:I20">
    <cfRule type="expression" dxfId="343" priority="343" stopIfTrue="1">
      <formula>$D$4="Enfants 4-10 ans"</formula>
    </cfRule>
  </conditionalFormatting>
  <conditionalFormatting sqref="H19:I20">
    <cfRule type="expression" dxfId="342" priority="342" stopIfTrue="1">
      <formula>H$21=100%</formula>
    </cfRule>
  </conditionalFormatting>
  <conditionalFormatting sqref="H19:I20">
    <cfRule type="cellIs" dxfId="341" priority="340" stopIfTrue="1" operator="greaterThan">
      <formula>0.75</formula>
    </cfRule>
    <cfRule type="expression" dxfId="340" priority="341" stopIfTrue="1">
      <formula>$D$12=0</formula>
    </cfRule>
  </conditionalFormatting>
  <conditionalFormatting sqref="H19:I20">
    <cfRule type="expression" dxfId="339" priority="339" stopIfTrue="1">
      <formula>$D$4="Enfants 4-10 ans"</formula>
    </cfRule>
  </conditionalFormatting>
  <conditionalFormatting sqref="H19:I20">
    <cfRule type="expression" dxfId="338" priority="338">
      <formula>H$21=100%</formula>
    </cfRule>
  </conditionalFormatting>
  <conditionalFormatting sqref="H19:I20">
    <cfRule type="cellIs" dxfId="337" priority="337" stopIfTrue="1" operator="greaterThan">
      <formula>0.75</formula>
    </cfRule>
  </conditionalFormatting>
  <conditionalFormatting sqref="H19:I20">
    <cfRule type="expression" dxfId="336" priority="336" stopIfTrue="1">
      <formula>H$21=100%</formula>
    </cfRule>
  </conditionalFormatting>
  <conditionalFormatting sqref="H19:I20">
    <cfRule type="cellIs" dxfId="335" priority="334" stopIfTrue="1" operator="greaterThan">
      <formula>0.75</formula>
    </cfRule>
    <cfRule type="expression" dxfId="334" priority="335" stopIfTrue="1">
      <formula>$D$12=0</formula>
    </cfRule>
  </conditionalFormatting>
  <conditionalFormatting sqref="H19:I20">
    <cfRule type="expression" dxfId="333" priority="333" stopIfTrue="1">
      <formula>$D$4="Enfants 4-10 ans"</formula>
    </cfRule>
  </conditionalFormatting>
  <conditionalFormatting sqref="H19:I20">
    <cfRule type="expression" dxfId="332" priority="332" stopIfTrue="1">
      <formula>H$21=100%</formula>
    </cfRule>
  </conditionalFormatting>
  <conditionalFormatting sqref="H19:I20">
    <cfRule type="cellIs" dxfId="331" priority="330" stopIfTrue="1" operator="greaterThan">
      <formula>0.75</formula>
    </cfRule>
    <cfRule type="expression" dxfId="330" priority="331" stopIfTrue="1">
      <formula>$D$12=0</formula>
    </cfRule>
  </conditionalFormatting>
  <conditionalFormatting sqref="H19:I20">
    <cfRule type="expression" dxfId="329" priority="329" stopIfTrue="1">
      <formula>$D$4="Enfants 4-10 ans"</formula>
    </cfRule>
  </conditionalFormatting>
  <conditionalFormatting sqref="H17:I20">
    <cfRule type="cellIs" dxfId="328" priority="327" stopIfTrue="1" operator="greaterThan">
      <formula>0</formula>
    </cfRule>
    <cfRule type="expression" dxfId="327" priority="328">
      <formula>H$21=100%</formula>
    </cfRule>
  </conditionalFormatting>
  <conditionalFormatting sqref="H17:I20">
    <cfRule type="cellIs" dxfId="326" priority="324" stopIfTrue="1" operator="greaterThan">
      <formula>0.75</formula>
    </cfRule>
    <cfRule type="expression" dxfId="325" priority="325" stopIfTrue="1">
      <formula>AND(H$21&lt;&gt;100%,H$21&lt;&gt;0%)</formula>
    </cfRule>
  </conditionalFormatting>
  <conditionalFormatting sqref="H17:I20">
    <cfRule type="expression" dxfId="324" priority="323" stopIfTrue="1">
      <formula>$D$4="Enfants 4-10 ans"</formula>
    </cfRule>
    <cfRule type="expression" dxfId="323" priority="326" stopIfTrue="1">
      <formula>$D$12&lt;=1</formula>
    </cfRule>
  </conditionalFormatting>
  <conditionalFormatting sqref="H17:I20">
    <cfRule type="cellIs" dxfId="322" priority="321" stopIfTrue="1" operator="greaterThan">
      <formula>0</formula>
    </cfRule>
    <cfRule type="expression" dxfId="321" priority="322" stopIfTrue="1">
      <formula>H$21=100%</formula>
    </cfRule>
  </conditionalFormatting>
  <conditionalFormatting sqref="H17:I20">
    <cfRule type="cellIs" dxfId="320" priority="319" stopIfTrue="1" operator="greaterThan">
      <formula>0.75</formula>
    </cfRule>
    <cfRule type="expression" dxfId="319" priority="320" stopIfTrue="1">
      <formula>$D$12=0</formula>
    </cfRule>
  </conditionalFormatting>
  <conditionalFormatting sqref="H17:I20">
    <cfRule type="expression" dxfId="318" priority="318" stopIfTrue="1">
      <formula>$D$4="Enfants 4-10 ans"</formula>
    </cfRule>
  </conditionalFormatting>
  <conditionalFormatting sqref="H17:I20">
    <cfRule type="cellIs" dxfId="317" priority="316" stopIfTrue="1" operator="greaterThan">
      <formula>0</formula>
    </cfRule>
    <cfRule type="expression" dxfId="316" priority="317">
      <formula>H$21=100%</formula>
    </cfRule>
  </conditionalFormatting>
  <conditionalFormatting sqref="H17:I20">
    <cfRule type="cellIs" dxfId="315" priority="315" stopIfTrue="1" operator="greaterThan">
      <formula>0.75</formula>
    </cfRule>
  </conditionalFormatting>
  <conditionalFormatting sqref="H17:I20">
    <cfRule type="cellIs" dxfId="314" priority="313" stopIfTrue="1" operator="greaterThan">
      <formula>0</formula>
    </cfRule>
    <cfRule type="expression" dxfId="313" priority="314" stopIfTrue="1">
      <formula>H$21=100%</formula>
    </cfRule>
  </conditionalFormatting>
  <conditionalFormatting sqref="H17:I20">
    <cfRule type="cellIs" dxfId="312" priority="311" stopIfTrue="1" operator="greaterThan">
      <formula>0.75</formula>
    </cfRule>
    <cfRule type="expression" dxfId="311" priority="312" stopIfTrue="1">
      <formula>$D$12=0</formula>
    </cfRule>
  </conditionalFormatting>
  <conditionalFormatting sqref="H17:I20">
    <cfRule type="expression" dxfId="310" priority="310" stopIfTrue="1">
      <formula>$D$4="Enfants 4-10 ans"</formula>
    </cfRule>
  </conditionalFormatting>
  <conditionalFormatting sqref="H17:H20">
    <cfRule type="cellIs" dxfId="308" priority="308" stopIfTrue="1" operator="greaterThan">
      <formula>0</formula>
    </cfRule>
    <cfRule type="expression" dxfId="307" priority="309">
      <formula>H$21=100%</formula>
    </cfRule>
  </conditionalFormatting>
  <conditionalFormatting sqref="H17:H20">
    <cfRule type="cellIs" dxfId="306" priority="305" stopIfTrue="1" operator="greaterThan">
      <formula>0.75</formula>
    </cfRule>
    <cfRule type="expression" dxfId="305" priority="306" stopIfTrue="1">
      <formula>AND(H$21&lt;&gt;100%,H$21&lt;&gt;0%)</formula>
    </cfRule>
  </conditionalFormatting>
  <conditionalFormatting sqref="H17:H20">
    <cfRule type="expression" dxfId="304" priority="304" stopIfTrue="1">
      <formula>$D$4="Enfants 4-10 ans"</formula>
    </cfRule>
    <cfRule type="expression" dxfId="303" priority="307" stopIfTrue="1">
      <formula>$D$12&lt;=1</formula>
    </cfRule>
  </conditionalFormatting>
  <conditionalFormatting sqref="H17:H20">
    <cfRule type="cellIs" dxfId="302" priority="302" stopIfTrue="1" operator="greaterThan">
      <formula>0</formula>
    </cfRule>
    <cfRule type="expression" dxfId="301" priority="303">
      <formula>H$21=100%</formula>
    </cfRule>
  </conditionalFormatting>
  <conditionalFormatting sqref="H17:H20">
    <cfRule type="cellIs" dxfId="300" priority="301" stopIfTrue="1" operator="greaterThan">
      <formula>0.75</formula>
    </cfRule>
  </conditionalFormatting>
  <conditionalFormatting sqref="H17:H20">
    <cfRule type="cellIs" dxfId="299" priority="299" stopIfTrue="1" operator="greaterThan">
      <formula>0</formula>
    </cfRule>
    <cfRule type="expression" dxfId="298" priority="300">
      <formula>H$21=100%</formula>
    </cfRule>
  </conditionalFormatting>
  <conditionalFormatting sqref="H17:H20">
    <cfRule type="cellIs" dxfId="297" priority="298" stopIfTrue="1" operator="greaterThan">
      <formula>0.75</formula>
    </cfRule>
  </conditionalFormatting>
  <conditionalFormatting sqref="H17:H20">
    <cfRule type="cellIs" dxfId="296" priority="296" stopIfTrue="1" operator="greaterThan">
      <formula>0</formula>
    </cfRule>
    <cfRule type="expression" dxfId="295" priority="297" stopIfTrue="1">
      <formula>H$21=100%</formula>
    </cfRule>
  </conditionalFormatting>
  <conditionalFormatting sqref="H17:H20">
    <cfRule type="cellIs" dxfId="294" priority="294" stopIfTrue="1" operator="greaterThan">
      <formula>0.75</formula>
    </cfRule>
    <cfRule type="expression" dxfId="293" priority="295" stopIfTrue="1">
      <formula>$D$12=0</formula>
    </cfRule>
  </conditionalFormatting>
  <conditionalFormatting sqref="H17:H20">
    <cfRule type="expression" dxfId="292" priority="293" stopIfTrue="1">
      <formula>$D$4="Enfants 4-10 ans"</formula>
    </cfRule>
  </conditionalFormatting>
  <conditionalFormatting sqref="H17:H20">
    <cfRule type="expression" dxfId="291" priority="292" stopIfTrue="1">
      <formula>H$21=100%</formula>
    </cfRule>
  </conditionalFormatting>
  <conditionalFormatting sqref="H17:H20">
    <cfRule type="cellIs" dxfId="290" priority="290" stopIfTrue="1" operator="greaterThan">
      <formula>0.75</formula>
    </cfRule>
    <cfRule type="expression" dxfId="289" priority="291" stopIfTrue="1">
      <formula>$D$12=0</formula>
    </cfRule>
  </conditionalFormatting>
  <conditionalFormatting sqref="H17:H20">
    <cfRule type="expression" dxfId="288" priority="289" stopIfTrue="1">
      <formula>$D$4="Enfants 4-10 ans"</formula>
    </cfRule>
  </conditionalFormatting>
  <conditionalFormatting sqref="H17:H20">
    <cfRule type="expression" dxfId="287" priority="288">
      <formula>H$21=100%</formula>
    </cfRule>
  </conditionalFormatting>
  <conditionalFormatting sqref="H17:H20">
    <cfRule type="cellIs" dxfId="286" priority="287" stopIfTrue="1" operator="greaterThan">
      <formula>0.75</formula>
    </cfRule>
  </conditionalFormatting>
  <conditionalFormatting sqref="H17:H20">
    <cfRule type="expression" dxfId="285" priority="286" stopIfTrue="1">
      <formula>H$21=100%</formula>
    </cfRule>
  </conditionalFormatting>
  <conditionalFormatting sqref="H17:H20">
    <cfRule type="cellIs" dxfId="284" priority="284" stopIfTrue="1" operator="greaterThan">
      <formula>0.75</formula>
    </cfRule>
    <cfRule type="expression" dxfId="283" priority="285" stopIfTrue="1">
      <formula>$D$12=0</formula>
    </cfRule>
  </conditionalFormatting>
  <conditionalFormatting sqref="H17:H20">
    <cfRule type="expression" dxfId="282" priority="283" stopIfTrue="1">
      <formula>$D$4="Enfants 4-10 ans"</formula>
    </cfRule>
  </conditionalFormatting>
  <conditionalFormatting sqref="H17:H20">
    <cfRule type="expression" dxfId="281" priority="282" stopIfTrue="1">
      <formula>H$21=100%</formula>
    </cfRule>
  </conditionalFormatting>
  <conditionalFormatting sqref="H17:H20">
    <cfRule type="cellIs" dxfId="280" priority="280" stopIfTrue="1" operator="greaterThan">
      <formula>0.75</formula>
    </cfRule>
    <cfRule type="expression" dxfId="279" priority="281" stopIfTrue="1">
      <formula>$D$12=0</formula>
    </cfRule>
  </conditionalFormatting>
  <conditionalFormatting sqref="H17:H20">
    <cfRule type="expression" dxfId="278" priority="279" stopIfTrue="1">
      <formula>$D$4="Enfants 4-10 ans"</formula>
    </cfRule>
  </conditionalFormatting>
  <conditionalFormatting sqref="H17:H20">
    <cfRule type="expression" dxfId="277" priority="278" stopIfTrue="1">
      <formula>H$21=100%</formula>
    </cfRule>
  </conditionalFormatting>
  <conditionalFormatting sqref="H17:H20">
    <cfRule type="cellIs" dxfId="276" priority="276" stopIfTrue="1" operator="greaterThan">
      <formula>0.75</formula>
    </cfRule>
    <cfRule type="expression" dxfId="275" priority="277" stopIfTrue="1">
      <formula>$D$12=0</formula>
    </cfRule>
  </conditionalFormatting>
  <conditionalFormatting sqref="H17:H20">
    <cfRule type="expression" dxfId="274" priority="275" stopIfTrue="1">
      <formula>$D$4="Enfants 4-10 ans"</formula>
    </cfRule>
  </conditionalFormatting>
  <conditionalFormatting sqref="H17:H20">
    <cfRule type="expression" dxfId="273" priority="274">
      <formula>H$21=100%</formula>
    </cfRule>
  </conditionalFormatting>
  <conditionalFormatting sqref="H17:H20">
    <cfRule type="cellIs" dxfId="272" priority="273" stopIfTrue="1" operator="greaterThan">
      <formula>0.75</formula>
    </cfRule>
  </conditionalFormatting>
  <conditionalFormatting sqref="H17:H20">
    <cfRule type="expression" dxfId="271" priority="272" stopIfTrue="1">
      <formula>H$21=100%</formula>
    </cfRule>
  </conditionalFormatting>
  <conditionalFormatting sqref="H17:H20">
    <cfRule type="cellIs" dxfId="270" priority="270" stopIfTrue="1" operator="greaterThan">
      <formula>0.75</formula>
    </cfRule>
    <cfRule type="expression" dxfId="269" priority="271" stopIfTrue="1">
      <formula>$D$12=0</formula>
    </cfRule>
  </conditionalFormatting>
  <conditionalFormatting sqref="H17:H20">
    <cfRule type="expression" dxfId="268" priority="269" stopIfTrue="1">
      <formula>$D$4="Enfants 4-10 ans"</formula>
    </cfRule>
  </conditionalFormatting>
  <conditionalFormatting sqref="H17:H20">
    <cfRule type="expression" dxfId="267" priority="268" stopIfTrue="1">
      <formula>H$21=100%</formula>
    </cfRule>
  </conditionalFormatting>
  <conditionalFormatting sqref="H17:H20">
    <cfRule type="cellIs" dxfId="266" priority="266" stopIfTrue="1" operator="greaterThan">
      <formula>0.75</formula>
    </cfRule>
    <cfRule type="expression" dxfId="265" priority="267" stopIfTrue="1">
      <formula>$D$12=0</formula>
    </cfRule>
  </conditionalFormatting>
  <conditionalFormatting sqref="H17:H20">
    <cfRule type="expression" dxfId="264" priority="265" stopIfTrue="1">
      <formula>$D$4="Enfants 4-10 ans"</formula>
    </cfRule>
  </conditionalFormatting>
  <conditionalFormatting sqref="H17:H20">
    <cfRule type="cellIs" dxfId="263" priority="263" stopIfTrue="1" operator="greaterThan">
      <formula>0</formula>
    </cfRule>
    <cfRule type="expression" dxfId="262" priority="264">
      <formula>H$21=100%</formula>
    </cfRule>
  </conditionalFormatting>
  <conditionalFormatting sqref="H17:H20">
    <cfRule type="cellIs" dxfId="261" priority="262" stopIfTrue="1" operator="greaterThan">
      <formula>0.75</formula>
    </cfRule>
  </conditionalFormatting>
  <conditionalFormatting sqref="H17:H20">
    <cfRule type="cellIs" dxfId="260" priority="260" stopIfTrue="1" operator="greaterThan">
      <formula>0</formula>
    </cfRule>
    <cfRule type="expression" dxfId="259" priority="261" stopIfTrue="1">
      <formula>H$21=100%</formula>
    </cfRule>
  </conditionalFormatting>
  <conditionalFormatting sqref="H17:H20">
    <cfRule type="cellIs" dxfId="258" priority="258" stopIfTrue="1" operator="greaterThan">
      <formula>0.75</formula>
    </cfRule>
    <cfRule type="expression" dxfId="257" priority="259" stopIfTrue="1">
      <formula>$D$12=0</formula>
    </cfRule>
  </conditionalFormatting>
  <conditionalFormatting sqref="H17:H20">
    <cfRule type="expression" dxfId="256" priority="257" stopIfTrue="1">
      <formula>$D$4="Enfants 4-10 ans"</formula>
    </cfRule>
  </conditionalFormatting>
  <conditionalFormatting sqref="H17:H20">
    <cfRule type="expression" dxfId="255" priority="256" stopIfTrue="1">
      <formula>H$21=100%</formula>
    </cfRule>
  </conditionalFormatting>
  <conditionalFormatting sqref="H17:H20">
    <cfRule type="cellIs" dxfId="254" priority="254" stopIfTrue="1" operator="greaterThan">
      <formula>0.75</formula>
    </cfRule>
    <cfRule type="expression" dxfId="253" priority="255" stopIfTrue="1">
      <formula>$D$12=0</formula>
    </cfRule>
  </conditionalFormatting>
  <conditionalFormatting sqref="H17:H20">
    <cfRule type="expression" dxfId="252" priority="253" stopIfTrue="1">
      <formula>$D$4="Enfants 4-10 ans"</formula>
    </cfRule>
  </conditionalFormatting>
  <conditionalFormatting sqref="H17:H20">
    <cfRule type="expression" dxfId="251" priority="252">
      <formula>H$21=100%</formula>
    </cfRule>
  </conditionalFormatting>
  <conditionalFormatting sqref="H17:H20">
    <cfRule type="cellIs" dxfId="250" priority="251" stopIfTrue="1" operator="greaterThan">
      <formula>0.75</formula>
    </cfRule>
  </conditionalFormatting>
  <conditionalFormatting sqref="H17:H20">
    <cfRule type="expression" dxfId="249" priority="250" stopIfTrue="1">
      <formula>H$21=100%</formula>
    </cfRule>
  </conditionalFormatting>
  <conditionalFormatting sqref="H17:H20">
    <cfRule type="cellIs" dxfId="248" priority="248" stopIfTrue="1" operator="greaterThan">
      <formula>0.75</formula>
    </cfRule>
    <cfRule type="expression" dxfId="247" priority="249" stopIfTrue="1">
      <formula>$D$12=0</formula>
    </cfRule>
  </conditionalFormatting>
  <conditionalFormatting sqref="H17:H20">
    <cfRule type="expression" dxfId="246" priority="247" stopIfTrue="1">
      <formula>$D$4="Enfants 4-10 ans"</formula>
    </cfRule>
  </conditionalFormatting>
  <conditionalFormatting sqref="H17:H20">
    <cfRule type="expression" dxfId="245" priority="246" stopIfTrue="1">
      <formula>H$21=100%</formula>
    </cfRule>
  </conditionalFormatting>
  <conditionalFormatting sqref="H17:H20">
    <cfRule type="cellIs" dxfId="244" priority="244" stopIfTrue="1" operator="greaterThan">
      <formula>0.75</formula>
    </cfRule>
    <cfRule type="expression" dxfId="243" priority="245" stopIfTrue="1">
      <formula>$D$12=0</formula>
    </cfRule>
  </conditionalFormatting>
  <conditionalFormatting sqref="H17:H20">
    <cfRule type="expression" dxfId="242" priority="243" stopIfTrue="1">
      <formula>$D$4="Enfants 4-10 ans"</formula>
    </cfRule>
  </conditionalFormatting>
  <conditionalFormatting sqref="H17:H20">
    <cfRule type="expression" dxfId="241" priority="242" stopIfTrue="1">
      <formula>H$21=100%</formula>
    </cfRule>
  </conditionalFormatting>
  <conditionalFormatting sqref="H17:H20">
    <cfRule type="cellIs" dxfId="240" priority="240" stopIfTrue="1" operator="greaterThan">
      <formula>0.75</formula>
    </cfRule>
    <cfRule type="expression" dxfId="239" priority="241" stopIfTrue="1">
      <formula>$D$12=0</formula>
    </cfRule>
  </conditionalFormatting>
  <conditionalFormatting sqref="H17:H20">
    <cfRule type="expression" dxfId="238" priority="239" stopIfTrue="1">
      <formula>$D$4="Enfants 4-10 ans"</formula>
    </cfRule>
  </conditionalFormatting>
  <conditionalFormatting sqref="H17:H20">
    <cfRule type="expression" dxfId="237" priority="238">
      <formula>H$21=100%</formula>
    </cfRule>
  </conditionalFormatting>
  <conditionalFormatting sqref="H17:H20">
    <cfRule type="cellIs" dxfId="236" priority="237" stopIfTrue="1" operator="greaterThan">
      <formula>0.75</formula>
    </cfRule>
  </conditionalFormatting>
  <conditionalFormatting sqref="H17:H20">
    <cfRule type="expression" dxfId="235" priority="236" stopIfTrue="1">
      <formula>H$21=100%</formula>
    </cfRule>
  </conditionalFormatting>
  <conditionalFormatting sqref="H17:H20">
    <cfRule type="cellIs" dxfId="234" priority="234" stopIfTrue="1" operator="greaterThan">
      <formula>0.75</formula>
    </cfRule>
    <cfRule type="expression" dxfId="233" priority="235" stopIfTrue="1">
      <formula>$D$12=0</formula>
    </cfRule>
  </conditionalFormatting>
  <conditionalFormatting sqref="H17:H20">
    <cfRule type="expression" dxfId="232" priority="233" stopIfTrue="1">
      <formula>$D$4="Enfants 4-10 ans"</formula>
    </cfRule>
  </conditionalFormatting>
  <conditionalFormatting sqref="H17:H20">
    <cfRule type="expression" dxfId="231" priority="232" stopIfTrue="1">
      <formula>H$21=100%</formula>
    </cfRule>
  </conditionalFormatting>
  <conditionalFormatting sqref="H17:H20">
    <cfRule type="cellIs" dxfId="230" priority="230" stopIfTrue="1" operator="greaterThan">
      <formula>0.75</formula>
    </cfRule>
    <cfRule type="expression" dxfId="229" priority="231" stopIfTrue="1">
      <formula>$D$12=0</formula>
    </cfRule>
  </conditionalFormatting>
  <conditionalFormatting sqref="H17:H20">
    <cfRule type="expression" dxfId="228" priority="229" stopIfTrue="1">
      <formula>$D$4="Enfants 4-10 ans"</formula>
    </cfRule>
  </conditionalFormatting>
  <conditionalFormatting sqref="H17:H20">
    <cfRule type="expression" dxfId="227" priority="228" stopIfTrue="1">
      <formula>H$21=100%</formula>
    </cfRule>
  </conditionalFormatting>
  <conditionalFormatting sqref="H17:H20">
    <cfRule type="cellIs" dxfId="226" priority="226" stopIfTrue="1" operator="greaterThan">
      <formula>0.75</formula>
    </cfRule>
    <cfRule type="expression" dxfId="225" priority="227" stopIfTrue="1">
      <formula>$D$12=0</formula>
    </cfRule>
  </conditionalFormatting>
  <conditionalFormatting sqref="H17:H20">
    <cfRule type="expression" dxfId="224" priority="225" stopIfTrue="1">
      <formula>$D$4="Enfants 4-10 ans"</formula>
    </cfRule>
  </conditionalFormatting>
  <conditionalFormatting sqref="H17:H20">
    <cfRule type="expression" dxfId="223" priority="224">
      <formula>H$21=100%</formula>
    </cfRule>
  </conditionalFormatting>
  <conditionalFormatting sqref="H17:H20">
    <cfRule type="cellIs" dxfId="222" priority="223" stopIfTrue="1" operator="greaterThan">
      <formula>0.75</formula>
    </cfRule>
  </conditionalFormatting>
  <conditionalFormatting sqref="H17:H20">
    <cfRule type="expression" dxfId="221" priority="222" stopIfTrue="1">
      <formula>H$21=100%</formula>
    </cfRule>
  </conditionalFormatting>
  <conditionalFormatting sqref="H17:H20">
    <cfRule type="cellIs" dxfId="220" priority="220" stopIfTrue="1" operator="greaterThan">
      <formula>0.75</formula>
    </cfRule>
    <cfRule type="expression" dxfId="219" priority="221" stopIfTrue="1">
      <formula>$D$12=0</formula>
    </cfRule>
  </conditionalFormatting>
  <conditionalFormatting sqref="H17:H20">
    <cfRule type="expression" dxfId="218" priority="219" stopIfTrue="1">
      <formula>$D$4="Enfants 4-10 ans"</formula>
    </cfRule>
  </conditionalFormatting>
  <conditionalFormatting sqref="H17:H20">
    <cfRule type="expression" dxfId="217" priority="218" stopIfTrue="1">
      <formula>H$21=100%</formula>
    </cfRule>
  </conditionalFormatting>
  <conditionalFormatting sqref="H17:H20">
    <cfRule type="cellIs" dxfId="216" priority="216" stopIfTrue="1" operator="greaterThan">
      <formula>0.75</formula>
    </cfRule>
    <cfRule type="expression" dxfId="215" priority="217" stopIfTrue="1">
      <formula>$D$12=0</formula>
    </cfRule>
  </conditionalFormatting>
  <conditionalFormatting sqref="H17:H20">
    <cfRule type="expression" dxfId="214" priority="215" stopIfTrue="1">
      <formula>$D$4="Enfants 4-10 ans"</formula>
    </cfRule>
  </conditionalFormatting>
  <conditionalFormatting sqref="H17:H20">
    <cfRule type="expression" dxfId="213" priority="214" stopIfTrue="1">
      <formula>H$21=100%</formula>
    </cfRule>
  </conditionalFormatting>
  <conditionalFormatting sqref="H17:H20">
    <cfRule type="cellIs" dxfId="212" priority="212" stopIfTrue="1" operator="greaterThan">
      <formula>0.75</formula>
    </cfRule>
    <cfRule type="expression" dxfId="211" priority="213" stopIfTrue="1">
      <formula>$D$12=0</formula>
    </cfRule>
  </conditionalFormatting>
  <conditionalFormatting sqref="H17:H20">
    <cfRule type="expression" dxfId="210" priority="211" stopIfTrue="1">
      <formula>$D$4="Enfants 4-10 ans"</formula>
    </cfRule>
  </conditionalFormatting>
  <conditionalFormatting sqref="H17:H20">
    <cfRule type="expression" dxfId="209" priority="210">
      <formula>H$21=100%</formula>
    </cfRule>
  </conditionalFormatting>
  <conditionalFormatting sqref="H17:H20">
    <cfRule type="cellIs" dxfId="208" priority="209" stopIfTrue="1" operator="greaterThan">
      <formula>0.75</formula>
    </cfRule>
  </conditionalFormatting>
  <conditionalFormatting sqref="H17:H20">
    <cfRule type="expression" dxfId="207" priority="208" stopIfTrue="1">
      <formula>H$21=100%</formula>
    </cfRule>
  </conditionalFormatting>
  <conditionalFormatting sqref="H17:H20">
    <cfRule type="cellIs" dxfId="206" priority="206" stopIfTrue="1" operator="greaterThan">
      <formula>0.75</formula>
    </cfRule>
    <cfRule type="expression" dxfId="205" priority="207" stopIfTrue="1">
      <formula>$D$12=0</formula>
    </cfRule>
  </conditionalFormatting>
  <conditionalFormatting sqref="H17:H20">
    <cfRule type="expression" dxfId="204" priority="205" stopIfTrue="1">
      <formula>$D$4="Enfants 4-10 ans"</formula>
    </cfRule>
  </conditionalFormatting>
  <conditionalFormatting sqref="H17:H20">
    <cfRule type="expression" dxfId="203" priority="204" stopIfTrue="1">
      <formula>H$21=100%</formula>
    </cfRule>
  </conditionalFormatting>
  <conditionalFormatting sqref="H17:H20">
    <cfRule type="cellIs" dxfId="202" priority="202" stopIfTrue="1" operator="greaterThan">
      <formula>0.75</formula>
    </cfRule>
    <cfRule type="expression" dxfId="201" priority="203" stopIfTrue="1">
      <formula>$D$12=0</formula>
    </cfRule>
  </conditionalFormatting>
  <conditionalFormatting sqref="H17:H20">
    <cfRule type="expression" dxfId="200" priority="201" stopIfTrue="1">
      <formula>$D$4="Enfants 4-10 ans"</formula>
    </cfRule>
  </conditionalFormatting>
  <conditionalFormatting sqref="H19:H20">
    <cfRule type="cellIs" dxfId="199" priority="199" stopIfTrue="1" operator="greaterThan">
      <formula>0</formula>
    </cfRule>
    <cfRule type="expression" dxfId="198" priority="200">
      <formula>H$21=100%</formula>
    </cfRule>
  </conditionalFormatting>
  <conditionalFormatting sqref="H19:H20">
    <cfRule type="cellIs" dxfId="197" priority="198" stopIfTrue="1" operator="greaterThan">
      <formula>0.75</formula>
    </cfRule>
  </conditionalFormatting>
  <conditionalFormatting sqref="H19:H20">
    <cfRule type="cellIs" dxfId="196" priority="196" stopIfTrue="1" operator="greaterThan">
      <formula>0</formula>
    </cfRule>
    <cfRule type="expression" dxfId="195" priority="197" stopIfTrue="1">
      <formula>H$21=100%</formula>
    </cfRule>
  </conditionalFormatting>
  <conditionalFormatting sqref="H19:H20">
    <cfRule type="cellIs" dxfId="194" priority="194" stopIfTrue="1" operator="greaterThan">
      <formula>0.75</formula>
    </cfRule>
    <cfRule type="expression" dxfId="193" priority="195" stopIfTrue="1">
      <formula>$D$12=0</formula>
    </cfRule>
  </conditionalFormatting>
  <conditionalFormatting sqref="H19:H20">
    <cfRule type="expression" dxfId="192" priority="193" stopIfTrue="1">
      <formula>$D$4="Enfants 4-10 ans"</formula>
    </cfRule>
  </conditionalFormatting>
  <conditionalFormatting sqref="H19:H20">
    <cfRule type="expression" dxfId="191" priority="192" stopIfTrue="1">
      <formula>H$21=100%</formula>
    </cfRule>
  </conditionalFormatting>
  <conditionalFormatting sqref="H19:H20">
    <cfRule type="cellIs" dxfId="190" priority="190" stopIfTrue="1" operator="greaterThan">
      <formula>0.75</formula>
    </cfRule>
    <cfRule type="expression" dxfId="189" priority="191" stopIfTrue="1">
      <formula>$D$12=0</formula>
    </cfRule>
  </conditionalFormatting>
  <conditionalFormatting sqref="H19:H20">
    <cfRule type="expression" dxfId="188" priority="189" stopIfTrue="1">
      <formula>$D$4="Enfants 4-10 ans"</formula>
    </cfRule>
  </conditionalFormatting>
  <conditionalFormatting sqref="H19:H20">
    <cfRule type="expression" dxfId="187" priority="188">
      <formula>H$21=100%</formula>
    </cfRule>
  </conditionalFormatting>
  <conditionalFormatting sqref="H19:H20">
    <cfRule type="cellIs" dxfId="186" priority="187" stopIfTrue="1" operator="greaterThan">
      <formula>0.75</formula>
    </cfRule>
  </conditionalFormatting>
  <conditionalFormatting sqref="H19:H20">
    <cfRule type="expression" dxfId="185" priority="186" stopIfTrue="1">
      <formula>H$21=100%</formula>
    </cfRule>
  </conditionalFormatting>
  <conditionalFormatting sqref="H19:H20">
    <cfRule type="cellIs" dxfId="184" priority="184" stopIfTrue="1" operator="greaterThan">
      <formula>0.75</formula>
    </cfRule>
    <cfRule type="expression" dxfId="183" priority="185" stopIfTrue="1">
      <formula>$D$12=0</formula>
    </cfRule>
  </conditionalFormatting>
  <conditionalFormatting sqref="H19:H20">
    <cfRule type="expression" dxfId="182" priority="183" stopIfTrue="1">
      <formula>$D$4="Enfants 4-10 ans"</formula>
    </cfRule>
  </conditionalFormatting>
  <conditionalFormatting sqref="H19:H20">
    <cfRule type="expression" dxfId="181" priority="182" stopIfTrue="1">
      <formula>H$21=100%</formula>
    </cfRule>
  </conditionalFormatting>
  <conditionalFormatting sqref="H19:H20">
    <cfRule type="cellIs" dxfId="180" priority="180" stopIfTrue="1" operator="greaterThan">
      <formula>0.75</formula>
    </cfRule>
    <cfRule type="expression" dxfId="179" priority="181" stopIfTrue="1">
      <formula>$D$12=0</formula>
    </cfRule>
  </conditionalFormatting>
  <conditionalFormatting sqref="H19:H20">
    <cfRule type="expression" dxfId="178" priority="179" stopIfTrue="1">
      <formula>$D$4="Enfants 4-10 ans"</formula>
    </cfRule>
  </conditionalFormatting>
  <conditionalFormatting sqref="H19:H20">
    <cfRule type="expression" dxfId="177" priority="178" stopIfTrue="1">
      <formula>H$21=100%</formula>
    </cfRule>
  </conditionalFormatting>
  <conditionalFormatting sqref="H19:H20">
    <cfRule type="cellIs" dxfId="176" priority="176" stopIfTrue="1" operator="greaterThan">
      <formula>0.75</formula>
    </cfRule>
    <cfRule type="expression" dxfId="175" priority="177" stopIfTrue="1">
      <formula>$D$12=0</formula>
    </cfRule>
  </conditionalFormatting>
  <conditionalFormatting sqref="H19:H20">
    <cfRule type="expression" dxfId="174" priority="175" stopIfTrue="1">
      <formula>$D$4="Enfants 4-10 ans"</formula>
    </cfRule>
  </conditionalFormatting>
  <conditionalFormatting sqref="H19:H20">
    <cfRule type="expression" dxfId="173" priority="174">
      <formula>H$21=100%</formula>
    </cfRule>
  </conditionalFormatting>
  <conditionalFormatting sqref="H19:H20">
    <cfRule type="cellIs" dxfId="172" priority="173" stopIfTrue="1" operator="greaterThan">
      <formula>0.75</formula>
    </cfRule>
  </conditionalFormatting>
  <conditionalFormatting sqref="H19:H20">
    <cfRule type="expression" dxfId="171" priority="172" stopIfTrue="1">
      <formula>H$21=100%</formula>
    </cfRule>
  </conditionalFormatting>
  <conditionalFormatting sqref="H19:H20">
    <cfRule type="cellIs" dxfId="170" priority="170" stopIfTrue="1" operator="greaterThan">
      <formula>0.75</formula>
    </cfRule>
    <cfRule type="expression" dxfId="169" priority="171" stopIfTrue="1">
      <formula>$D$12=0</formula>
    </cfRule>
  </conditionalFormatting>
  <conditionalFormatting sqref="H19:H20">
    <cfRule type="expression" dxfId="168" priority="169" stopIfTrue="1">
      <formula>$D$4="Enfants 4-10 ans"</formula>
    </cfRule>
  </conditionalFormatting>
  <conditionalFormatting sqref="H19:H20">
    <cfRule type="expression" dxfId="167" priority="168" stopIfTrue="1">
      <formula>H$21=100%</formula>
    </cfRule>
  </conditionalFormatting>
  <conditionalFormatting sqref="H19:H20">
    <cfRule type="cellIs" dxfId="166" priority="166" stopIfTrue="1" operator="greaterThan">
      <formula>0.75</formula>
    </cfRule>
    <cfRule type="expression" dxfId="165" priority="167" stopIfTrue="1">
      <formula>$D$12=0</formula>
    </cfRule>
  </conditionalFormatting>
  <conditionalFormatting sqref="H19:H20">
    <cfRule type="expression" dxfId="164" priority="165" stopIfTrue="1">
      <formula>$D$4="Enfants 4-10 ans"</formula>
    </cfRule>
  </conditionalFormatting>
  <conditionalFormatting sqref="H19:H20">
    <cfRule type="expression" dxfId="163" priority="164" stopIfTrue="1">
      <formula>H$21=100%</formula>
    </cfRule>
  </conditionalFormatting>
  <conditionalFormatting sqref="H19:H20">
    <cfRule type="cellIs" dxfId="162" priority="162" stopIfTrue="1" operator="greaterThan">
      <formula>0.75</formula>
    </cfRule>
    <cfRule type="expression" dxfId="161" priority="163" stopIfTrue="1">
      <formula>$D$12=0</formula>
    </cfRule>
  </conditionalFormatting>
  <conditionalFormatting sqref="H19:H20">
    <cfRule type="expression" dxfId="160" priority="161" stopIfTrue="1">
      <formula>$D$4="Enfants 4-10 ans"</formula>
    </cfRule>
  </conditionalFormatting>
  <conditionalFormatting sqref="H19:H20">
    <cfRule type="expression" dxfId="159" priority="160">
      <formula>H$21=100%</formula>
    </cfRule>
  </conditionalFormatting>
  <conditionalFormatting sqref="H19:H20">
    <cfRule type="cellIs" dxfId="158" priority="159" stopIfTrue="1" operator="greaterThan">
      <formula>0.75</formula>
    </cfRule>
  </conditionalFormatting>
  <conditionalFormatting sqref="H19:H20">
    <cfRule type="expression" dxfId="157" priority="158" stopIfTrue="1">
      <formula>H$21=100%</formula>
    </cfRule>
  </conditionalFormatting>
  <conditionalFormatting sqref="H19:H20">
    <cfRule type="cellIs" dxfId="156" priority="156" stopIfTrue="1" operator="greaterThan">
      <formula>0.75</formula>
    </cfRule>
    <cfRule type="expression" dxfId="155" priority="157" stopIfTrue="1">
      <formula>$D$12=0</formula>
    </cfRule>
  </conditionalFormatting>
  <conditionalFormatting sqref="H19:H20">
    <cfRule type="expression" dxfId="154" priority="155" stopIfTrue="1">
      <formula>$D$4="Enfants 4-10 ans"</formula>
    </cfRule>
  </conditionalFormatting>
  <conditionalFormatting sqref="H19:H20">
    <cfRule type="expression" dxfId="153" priority="154" stopIfTrue="1">
      <formula>H$21=100%</formula>
    </cfRule>
  </conditionalFormatting>
  <conditionalFormatting sqref="H19:H20">
    <cfRule type="cellIs" dxfId="152" priority="152" stopIfTrue="1" operator="greaterThan">
      <formula>0.75</formula>
    </cfRule>
    <cfRule type="expression" dxfId="151" priority="153" stopIfTrue="1">
      <formula>$D$12=0</formula>
    </cfRule>
  </conditionalFormatting>
  <conditionalFormatting sqref="H19:H20">
    <cfRule type="expression" dxfId="150" priority="151" stopIfTrue="1">
      <formula>$D$4="Enfants 4-10 ans"</formula>
    </cfRule>
  </conditionalFormatting>
  <conditionalFormatting sqref="H19:H20">
    <cfRule type="expression" dxfId="149" priority="150" stopIfTrue="1">
      <formula>H$21=100%</formula>
    </cfRule>
  </conditionalFormatting>
  <conditionalFormatting sqref="H19:H20">
    <cfRule type="cellIs" dxfId="148" priority="148" stopIfTrue="1" operator="greaterThan">
      <formula>0.75</formula>
    </cfRule>
    <cfRule type="expression" dxfId="147" priority="149" stopIfTrue="1">
      <formula>$D$12=0</formula>
    </cfRule>
  </conditionalFormatting>
  <conditionalFormatting sqref="H19:H20">
    <cfRule type="expression" dxfId="146" priority="147" stopIfTrue="1">
      <formula>$D$4="Enfants 4-10 ans"</formula>
    </cfRule>
  </conditionalFormatting>
  <conditionalFormatting sqref="H19:H20">
    <cfRule type="expression" dxfId="145" priority="146">
      <formula>H$21=100%</formula>
    </cfRule>
  </conditionalFormatting>
  <conditionalFormatting sqref="H19:H20">
    <cfRule type="cellIs" dxfId="144" priority="145" stopIfTrue="1" operator="greaterThan">
      <formula>0.75</formula>
    </cfRule>
  </conditionalFormatting>
  <conditionalFormatting sqref="H19:H20">
    <cfRule type="expression" dxfId="143" priority="144" stopIfTrue="1">
      <formula>H$21=100%</formula>
    </cfRule>
  </conditionalFormatting>
  <conditionalFormatting sqref="H19:H20">
    <cfRule type="cellIs" dxfId="142" priority="142" stopIfTrue="1" operator="greaterThan">
      <formula>0.75</formula>
    </cfRule>
    <cfRule type="expression" dxfId="141" priority="143" stopIfTrue="1">
      <formula>$D$12=0</formula>
    </cfRule>
  </conditionalFormatting>
  <conditionalFormatting sqref="H19:H20">
    <cfRule type="expression" dxfId="140" priority="141" stopIfTrue="1">
      <formula>$D$4="Enfants 4-10 ans"</formula>
    </cfRule>
  </conditionalFormatting>
  <conditionalFormatting sqref="H19:H20">
    <cfRule type="expression" dxfId="139" priority="140" stopIfTrue="1">
      <formula>H$21=100%</formula>
    </cfRule>
  </conditionalFormatting>
  <conditionalFormatting sqref="H19:H20">
    <cfRule type="cellIs" dxfId="138" priority="138" stopIfTrue="1" operator="greaterThan">
      <formula>0.75</formula>
    </cfRule>
    <cfRule type="expression" dxfId="137" priority="139" stopIfTrue="1">
      <formula>$D$12=0</formula>
    </cfRule>
  </conditionalFormatting>
  <conditionalFormatting sqref="H19:H20">
    <cfRule type="expression" dxfId="136" priority="137" stopIfTrue="1">
      <formula>$D$4="Enfants 4-10 ans"</formula>
    </cfRule>
  </conditionalFormatting>
  <conditionalFormatting sqref="H19:H20">
    <cfRule type="cellIs" dxfId="135" priority="135" stopIfTrue="1" operator="greaterThan">
      <formula>0</formula>
    </cfRule>
    <cfRule type="expression" dxfId="134" priority="136">
      <formula>H$21=100%</formula>
    </cfRule>
  </conditionalFormatting>
  <conditionalFormatting sqref="H19:H20">
    <cfRule type="cellIs" dxfId="133" priority="132" stopIfTrue="1" operator="greaterThan">
      <formula>0.75</formula>
    </cfRule>
    <cfRule type="expression" dxfId="132" priority="133" stopIfTrue="1">
      <formula>AND(H$21&lt;&gt;100%,H$21&lt;&gt;0%)</formula>
    </cfRule>
  </conditionalFormatting>
  <conditionalFormatting sqref="H19:H20">
    <cfRule type="expression" dxfId="131" priority="131" stopIfTrue="1">
      <formula>$D$4="Enfants 4-10 ans"</formula>
    </cfRule>
    <cfRule type="expression" dxfId="130" priority="134" stopIfTrue="1">
      <formula>$D$12&lt;=1</formula>
    </cfRule>
  </conditionalFormatting>
  <conditionalFormatting sqref="H19:H20">
    <cfRule type="cellIs" dxfId="129" priority="129" stopIfTrue="1" operator="greaterThan">
      <formula>0</formula>
    </cfRule>
    <cfRule type="expression" dxfId="128" priority="130">
      <formula>H$21=100%</formula>
    </cfRule>
  </conditionalFormatting>
  <conditionalFormatting sqref="H19:H20">
    <cfRule type="cellIs" dxfId="127" priority="128" stopIfTrue="1" operator="greaterThan">
      <formula>0.75</formula>
    </cfRule>
  </conditionalFormatting>
  <conditionalFormatting sqref="H19:H20">
    <cfRule type="cellIs" dxfId="126" priority="126" stopIfTrue="1" operator="greaterThan">
      <formula>0</formula>
    </cfRule>
    <cfRule type="expression" dxfId="125" priority="127">
      <formula>H$21=100%</formula>
    </cfRule>
  </conditionalFormatting>
  <conditionalFormatting sqref="H19:H20">
    <cfRule type="cellIs" dxfId="124" priority="125" stopIfTrue="1" operator="greaterThan">
      <formula>0.75</formula>
    </cfRule>
  </conditionalFormatting>
  <conditionalFormatting sqref="H19:H20">
    <cfRule type="cellIs" dxfId="123" priority="123" stopIfTrue="1" operator="greaterThan">
      <formula>0</formula>
    </cfRule>
    <cfRule type="expression" dxfId="122" priority="124" stopIfTrue="1">
      <formula>H$21=100%</formula>
    </cfRule>
  </conditionalFormatting>
  <conditionalFormatting sqref="H19:H20">
    <cfRule type="cellIs" dxfId="121" priority="121" stopIfTrue="1" operator="greaterThan">
      <formula>0.75</formula>
    </cfRule>
    <cfRule type="expression" dxfId="120" priority="122" stopIfTrue="1">
      <formula>$D$12=0</formula>
    </cfRule>
  </conditionalFormatting>
  <conditionalFormatting sqref="H19:H20">
    <cfRule type="expression" dxfId="119" priority="120" stopIfTrue="1">
      <formula>$D$4="Enfants 4-10 ans"</formula>
    </cfRule>
  </conditionalFormatting>
  <conditionalFormatting sqref="H19:H20">
    <cfRule type="expression" dxfId="118" priority="119" stopIfTrue="1">
      <formula>H$21=100%</formula>
    </cfRule>
  </conditionalFormatting>
  <conditionalFormatting sqref="H19:H20">
    <cfRule type="cellIs" dxfId="117" priority="117" stopIfTrue="1" operator="greaterThan">
      <formula>0.75</formula>
    </cfRule>
    <cfRule type="expression" dxfId="116" priority="118" stopIfTrue="1">
      <formula>$D$12=0</formula>
    </cfRule>
  </conditionalFormatting>
  <conditionalFormatting sqref="H19:H20">
    <cfRule type="expression" dxfId="115" priority="116" stopIfTrue="1">
      <formula>$D$4="Enfants 4-10 ans"</formula>
    </cfRule>
  </conditionalFormatting>
  <conditionalFormatting sqref="H19:H20">
    <cfRule type="expression" dxfId="114" priority="115">
      <formula>H$21=100%</formula>
    </cfRule>
  </conditionalFormatting>
  <conditionalFormatting sqref="H19:H20">
    <cfRule type="cellIs" dxfId="113" priority="114" stopIfTrue="1" operator="greaterThan">
      <formula>0.75</formula>
    </cfRule>
  </conditionalFormatting>
  <conditionalFormatting sqref="H19:H20">
    <cfRule type="expression" dxfId="112" priority="113" stopIfTrue="1">
      <formula>H$21=100%</formula>
    </cfRule>
  </conditionalFormatting>
  <conditionalFormatting sqref="H19:H20">
    <cfRule type="cellIs" dxfId="111" priority="111" stopIfTrue="1" operator="greaterThan">
      <formula>0.75</formula>
    </cfRule>
    <cfRule type="expression" dxfId="110" priority="112" stopIfTrue="1">
      <formula>$D$12=0</formula>
    </cfRule>
  </conditionalFormatting>
  <conditionalFormatting sqref="H19:H20">
    <cfRule type="expression" dxfId="109" priority="110" stopIfTrue="1">
      <formula>$D$4="Enfants 4-10 ans"</formula>
    </cfRule>
  </conditionalFormatting>
  <conditionalFormatting sqref="H19:H20">
    <cfRule type="expression" dxfId="108" priority="109" stopIfTrue="1">
      <formula>H$21=100%</formula>
    </cfRule>
  </conditionalFormatting>
  <conditionalFormatting sqref="H19:H20">
    <cfRule type="cellIs" dxfId="107" priority="107" stopIfTrue="1" operator="greaterThan">
      <formula>0.75</formula>
    </cfRule>
    <cfRule type="expression" dxfId="106" priority="108" stopIfTrue="1">
      <formula>$D$12=0</formula>
    </cfRule>
  </conditionalFormatting>
  <conditionalFormatting sqref="H19:H20">
    <cfRule type="expression" dxfId="105" priority="106" stopIfTrue="1">
      <formula>$D$4="Enfants 4-10 ans"</formula>
    </cfRule>
  </conditionalFormatting>
  <conditionalFormatting sqref="H19:H20">
    <cfRule type="expression" dxfId="104" priority="105" stopIfTrue="1">
      <formula>H$21=100%</formula>
    </cfRule>
  </conditionalFormatting>
  <conditionalFormatting sqref="H19:H20">
    <cfRule type="cellIs" dxfId="103" priority="103" stopIfTrue="1" operator="greaterThan">
      <formula>0.75</formula>
    </cfRule>
    <cfRule type="expression" dxfId="102" priority="104" stopIfTrue="1">
      <formula>$D$12=0</formula>
    </cfRule>
  </conditionalFormatting>
  <conditionalFormatting sqref="H19:H20">
    <cfRule type="expression" dxfId="101" priority="102" stopIfTrue="1">
      <formula>$D$4="Enfants 4-10 ans"</formula>
    </cfRule>
  </conditionalFormatting>
  <conditionalFormatting sqref="H19:H20">
    <cfRule type="expression" dxfId="100" priority="101">
      <formula>H$21=100%</formula>
    </cfRule>
  </conditionalFormatting>
  <conditionalFormatting sqref="H19:H20">
    <cfRule type="cellIs" dxfId="99" priority="100" stopIfTrue="1" operator="greaterThan">
      <formula>0.75</formula>
    </cfRule>
  </conditionalFormatting>
  <conditionalFormatting sqref="H19:H20">
    <cfRule type="expression" dxfId="98" priority="99" stopIfTrue="1">
      <formula>H$21=100%</formula>
    </cfRule>
  </conditionalFormatting>
  <conditionalFormatting sqref="H19:H20">
    <cfRule type="cellIs" dxfId="97" priority="97" stopIfTrue="1" operator="greaterThan">
      <formula>0.75</formula>
    </cfRule>
    <cfRule type="expression" dxfId="96" priority="98" stopIfTrue="1">
      <formula>$D$12=0</formula>
    </cfRule>
  </conditionalFormatting>
  <conditionalFormatting sqref="H19:H20">
    <cfRule type="expression" dxfId="95" priority="96" stopIfTrue="1">
      <formula>$D$4="Enfants 4-10 ans"</formula>
    </cfRule>
  </conditionalFormatting>
  <conditionalFormatting sqref="H19:H20">
    <cfRule type="expression" dxfId="94" priority="95" stopIfTrue="1">
      <formula>H$21=100%</formula>
    </cfRule>
  </conditionalFormatting>
  <conditionalFormatting sqref="H19:H20">
    <cfRule type="cellIs" dxfId="93" priority="93" stopIfTrue="1" operator="greaterThan">
      <formula>0.75</formula>
    </cfRule>
    <cfRule type="expression" dxfId="92" priority="94" stopIfTrue="1">
      <formula>$D$12=0</formula>
    </cfRule>
  </conditionalFormatting>
  <conditionalFormatting sqref="H19:H20">
    <cfRule type="expression" dxfId="91" priority="92" stopIfTrue="1">
      <formula>$D$4="Enfants 4-10 ans"</formula>
    </cfRule>
  </conditionalFormatting>
  <conditionalFormatting sqref="H19:H20">
    <cfRule type="cellIs" dxfId="90" priority="90" stopIfTrue="1" operator="greaterThan">
      <formula>0</formula>
    </cfRule>
    <cfRule type="expression" dxfId="89" priority="91">
      <formula>H$21=100%</formula>
    </cfRule>
  </conditionalFormatting>
  <conditionalFormatting sqref="H19:H20">
    <cfRule type="cellIs" dxfId="88" priority="89" stopIfTrue="1" operator="greaterThan">
      <formula>0.75</formula>
    </cfRule>
  </conditionalFormatting>
  <conditionalFormatting sqref="H19:H20">
    <cfRule type="cellIs" dxfId="87" priority="87" stopIfTrue="1" operator="greaterThan">
      <formula>0</formula>
    </cfRule>
    <cfRule type="expression" dxfId="86" priority="88" stopIfTrue="1">
      <formula>H$21=100%</formula>
    </cfRule>
  </conditionalFormatting>
  <conditionalFormatting sqref="H19:H20">
    <cfRule type="cellIs" dxfId="85" priority="85" stopIfTrue="1" operator="greaterThan">
      <formula>0.75</formula>
    </cfRule>
    <cfRule type="expression" dxfId="84" priority="86" stopIfTrue="1">
      <formula>$D$12=0</formula>
    </cfRule>
  </conditionalFormatting>
  <conditionalFormatting sqref="H19:H20">
    <cfRule type="expression" dxfId="83" priority="84" stopIfTrue="1">
      <formula>$D$4="Enfants 4-10 ans"</formula>
    </cfRule>
  </conditionalFormatting>
  <conditionalFormatting sqref="H19:H20">
    <cfRule type="expression" dxfId="82" priority="83" stopIfTrue="1">
      <formula>H$21=100%</formula>
    </cfRule>
  </conditionalFormatting>
  <conditionalFormatting sqref="H19:H20">
    <cfRule type="cellIs" dxfId="81" priority="81" stopIfTrue="1" operator="greaterThan">
      <formula>0.75</formula>
    </cfRule>
    <cfRule type="expression" dxfId="80" priority="82" stopIfTrue="1">
      <formula>$D$12=0</formula>
    </cfRule>
  </conditionalFormatting>
  <conditionalFormatting sqref="H19:H20">
    <cfRule type="expression" dxfId="79" priority="80" stopIfTrue="1">
      <formula>$D$4="Enfants 4-10 ans"</formula>
    </cfRule>
  </conditionalFormatting>
  <conditionalFormatting sqref="H19:H20">
    <cfRule type="expression" dxfId="78" priority="79">
      <formula>H$21=100%</formula>
    </cfRule>
  </conditionalFormatting>
  <conditionalFormatting sqref="H19:H20">
    <cfRule type="cellIs" dxfId="77" priority="78" stopIfTrue="1" operator="greaterThan">
      <formula>0.75</formula>
    </cfRule>
  </conditionalFormatting>
  <conditionalFormatting sqref="H19:H20">
    <cfRule type="expression" dxfId="76" priority="77" stopIfTrue="1">
      <formula>H$21=100%</formula>
    </cfRule>
  </conditionalFormatting>
  <conditionalFormatting sqref="H19:H20">
    <cfRule type="cellIs" dxfId="75" priority="75" stopIfTrue="1" operator="greaterThan">
      <formula>0.75</formula>
    </cfRule>
    <cfRule type="expression" dxfId="74" priority="76" stopIfTrue="1">
      <formula>$D$12=0</formula>
    </cfRule>
  </conditionalFormatting>
  <conditionalFormatting sqref="H19:H20">
    <cfRule type="expression" dxfId="73" priority="74" stopIfTrue="1">
      <formula>$D$4="Enfants 4-10 ans"</formula>
    </cfRule>
  </conditionalFormatting>
  <conditionalFormatting sqref="H19:H20">
    <cfRule type="expression" dxfId="72" priority="73" stopIfTrue="1">
      <formula>H$21=100%</formula>
    </cfRule>
  </conditionalFormatting>
  <conditionalFormatting sqref="H19:H20">
    <cfRule type="cellIs" dxfId="71" priority="71" stopIfTrue="1" operator="greaterThan">
      <formula>0.75</formula>
    </cfRule>
    <cfRule type="expression" dxfId="70" priority="72" stopIfTrue="1">
      <formula>$D$12=0</formula>
    </cfRule>
  </conditionalFormatting>
  <conditionalFormatting sqref="H19:H20">
    <cfRule type="expression" dxfId="69" priority="70" stopIfTrue="1">
      <formula>$D$4="Enfants 4-10 ans"</formula>
    </cfRule>
  </conditionalFormatting>
  <conditionalFormatting sqref="H19:H20">
    <cfRule type="expression" dxfId="68" priority="69" stopIfTrue="1">
      <formula>H$21=100%</formula>
    </cfRule>
  </conditionalFormatting>
  <conditionalFormatting sqref="H19:H20">
    <cfRule type="cellIs" dxfId="67" priority="67" stopIfTrue="1" operator="greaterThan">
      <formula>0.75</formula>
    </cfRule>
    <cfRule type="expression" dxfId="66" priority="68" stopIfTrue="1">
      <formula>$D$12=0</formula>
    </cfRule>
  </conditionalFormatting>
  <conditionalFormatting sqref="H19:H20">
    <cfRule type="expression" dxfId="65" priority="66" stopIfTrue="1">
      <formula>$D$4="Enfants 4-10 ans"</formula>
    </cfRule>
  </conditionalFormatting>
  <conditionalFormatting sqref="H19:H20">
    <cfRule type="expression" dxfId="64" priority="65">
      <formula>H$21=100%</formula>
    </cfRule>
  </conditionalFormatting>
  <conditionalFormatting sqref="H19:H20">
    <cfRule type="cellIs" dxfId="63" priority="64" stopIfTrue="1" operator="greaterThan">
      <formula>0.75</formula>
    </cfRule>
  </conditionalFormatting>
  <conditionalFormatting sqref="H19:H20">
    <cfRule type="expression" dxfId="62" priority="63" stopIfTrue="1">
      <formula>H$21=100%</formula>
    </cfRule>
  </conditionalFormatting>
  <conditionalFormatting sqref="H19:H20">
    <cfRule type="cellIs" dxfId="61" priority="61" stopIfTrue="1" operator="greaterThan">
      <formula>0.75</formula>
    </cfRule>
    <cfRule type="expression" dxfId="60" priority="62" stopIfTrue="1">
      <formula>$D$12=0</formula>
    </cfRule>
  </conditionalFormatting>
  <conditionalFormatting sqref="H19:H20">
    <cfRule type="expression" dxfId="59" priority="60" stopIfTrue="1">
      <formula>$D$4="Enfants 4-10 ans"</formula>
    </cfRule>
  </conditionalFormatting>
  <conditionalFormatting sqref="H19:H20">
    <cfRule type="expression" dxfId="58" priority="59" stopIfTrue="1">
      <formula>H$21=100%</formula>
    </cfRule>
  </conditionalFormatting>
  <conditionalFormatting sqref="H19:H20">
    <cfRule type="cellIs" dxfId="57" priority="57" stopIfTrue="1" operator="greaterThan">
      <formula>0.75</formula>
    </cfRule>
    <cfRule type="expression" dxfId="56" priority="58" stopIfTrue="1">
      <formula>$D$12=0</formula>
    </cfRule>
  </conditionalFormatting>
  <conditionalFormatting sqref="H19:H20">
    <cfRule type="expression" dxfId="55" priority="56" stopIfTrue="1">
      <formula>$D$4="Enfants 4-10 ans"</formula>
    </cfRule>
  </conditionalFormatting>
  <conditionalFormatting sqref="H19:H20">
    <cfRule type="expression" dxfId="54" priority="55" stopIfTrue="1">
      <formula>H$21=100%</formula>
    </cfRule>
  </conditionalFormatting>
  <conditionalFormatting sqref="H19:H20">
    <cfRule type="cellIs" dxfId="53" priority="53" stopIfTrue="1" operator="greaterThan">
      <formula>0.75</formula>
    </cfRule>
    <cfRule type="expression" dxfId="52" priority="54" stopIfTrue="1">
      <formula>$D$12=0</formula>
    </cfRule>
  </conditionalFormatting>
  <conditionalFormatting sqref="H19:H20">
    <cfRule type="expression" dxfId="51" priority="52" stopIfTrue="1">
      <formula>$D$4="Enfants 4-10 ans"</formula>
    </cfRule>
  </conditionalFormatting>
  <conditionalFormatting sqref="H19:H20">
    <cfRule type="expression" dxfId="50" priority="51">
      <formula>H$21=100%</formula>
    </cfRule>
  </conditionalFormatting>
  <conditionalFormatting sqref="H19:H20">
    <cfRule type="cellIs" dxfId="49" priority="50" stopIfTrue="1" operator="greaterThan">
      <formula>0.75</formula>
    </cfRule>
  </conditionalFormatting>
  <conditionalFormatting sqref="H19:H20">
    <cfRule type="expression" dxfId="48" priority="49" stopIfTrue="1">
      <formula>H$21=100%</formula>
    </cfRule>
  </conditionalFormatting>
  <conditionalFormatting sqref="H19:H20">
    <cfRule type="cellIs" dxfId="47" priority="47" stopIfTrue="1" operator="greaterThan">
      <formula>0.75</formula>
    </cfRule>
    <cfRule type="expression" dxfId="46" priority="48" stopIfTrue="1">
      <formula>$D$12=0</formula>
    </cfRule>
  </conditionalFormatting>
  <conditionalFormatting sqref="H19:H20">
    <cfRule type="expression" dxfId="45" priority="46" stopIfTrue="1">
      <formula>$D$4="Enfants 4-10 ans"</formula>
    </cfRule>
  </conditionalFormatting>
  <conditionalFormatting sqref="H19:H20">
    <cfRule type="expression" dxfId="44" priority="45" stopIfTrue="1">
      <formula>H$21=100%</formula>
    </cfRule>
  </conditionalFormatting>
  <conditionalFormatting sqref="H19:H20">
    <cfRule type="cellIs" dxfId="43" priority="43" stopIfTrue="1" operator="greaterThan">
      <formula>0.75</formula>
    </cfRule>
    <cfRule type="expression" dxfId="42" priority="44" stopIfTrue="1">
      <formula>$D$12=0</formula>
    </cfRule>
  </conditionalFormatting>
  <conditionalFormatting sqref="H19:H20">
    <cfRule type="expression" dxfId="41" priority="42" stopIfTrue="1">
      <formula>$D$4="Enfants 4-10 ans"</formula>
    </cfRule>
  </conditionalFormatting>
  <conditionalFormatting sqref="H19:H20">
    <cfRule type="expression" dxfId="40" priority="41" stopIfTrue="1">
      <formula>H$21=100%</formula>
    </cfRule>
  </conditionalFormatting>
  <conditionalFormatting sqref="H19:H20">
    <cfRule type="cellIs" dxfId="39" priority="39" stopIfTrue="1" operator="greaterThan">
      <formula>0.75</formula>
    </cfRule>
    <cfRule type="expression" dxfId="38" priority="40" stopIfTrue="1">
      <formula>$D$12=0</formula>
    </cfRule>
  </conditionalFormatting>
  <conditionalFormatting sqref="H19:H20">
    <cfRule type="expression" dxfId="37" priority="38" stopIfTrue="1">
      <formula>$D$4="Enfants 4-10 ans"</formula>
    </cfRule>
  </conditionalFormatting>
  <conditionalFormatting sqref="H19:H20">
    <cfRule type="expression" dxfId="36" priority="37">
      <formula>H$21=100%</formula>
    </cfRule>
  </conditionalFormatting>
  <conditionalFormatting sqref="H19:H20">
    <cfRule type="cellIs" dxfId="35" priority="36" stopIfTrue="1" operator="greaterThan">
      <formula>0.75</formula>
    </cfRule>
  </conditionalFormatting>
  <conditionalFormatting sqref="H19:H20">
    <cfRule type="expression" dxfId="34" priority="35" stopIfTrue="1">
      <formula>H$21=100%</formula>
    </cfRule>
  </conditionalFormatting>
  <conditionalFormatting sqref="H19:H20">
    <cfRule type="cellIs" dxfId="33" priority="33" stopIfTrue="1" operator="greaterThan">
      <formula>0.75</formula>
    </cfRule>
    <cfRule type="expression" dxfId="32" priority="34" stopIfTrue="1">
      <formula>$D$12=0</formula>
    </cfRule>
  </conditionalFormatting>
  <conditionalFormatting sqref="H19:H20">
    <cfRule type="expression" dxfId="31" priority="32" stopIfTrue="1">
      <formula>$D$4="Enfants 4-10 ans"</formula>
    </cfRule>
  </conditionalFormatting>
  <conditionalFormatting sqref="H19:H20">
    <cfRule type="expression" dxfId="30" priority="31" stopIfTrue="1">
      <formula>H$21=100%</formula>
    </cfRule>
  </conditionalFormatting>
  <conditionalFormatting sqref="H19:H20">
    <cfRule type="cellIs" dxfId="29" priority="29" stopIfTrue="1" operator="greaterThan">
      <formula>0.75</formula>
    </cfRule>
    <cfRule type="expression" dxfId="28" priority="30" stopIfTrue="1">
      <formula>$D$12=0</formula>
    </cfRule>
  </conditionalFormatting>
  <conditionalFormatting sqref="H19:H20">
    <cfRule type="expression" dxfId="27" priority="28" stopIfTrue="1">
      <formula>$D$4="Enfants 4-10 ans"</formula>
    </cfRule>
  </conditionalFormatting>
  <conditionalFormatting sqref="H17:H20">
    <cfRule type="cellIs" dxfId="26" priority="26" stopIfTrue="1" operator="greaterThan">
      <formula>0</formula>
    </cfRule>
    <cfRule type="expression" dxfId="25" priority="27">
      <formula>H$21=100%</formula>
    </cfRule>
  </conditionalFormatting>
  <conditionalFormatting sqref="H17:H20">
    <cfRule type="cellIs" dxfId="24" priority="25" stopIfTrue="1" operator="greaterThan">
      <formula>0.75</formula>
    </cfRule>
  </conditionalFormatting>
  <conditionalFormatting sqref="H17:H20">
    <cfRule type="cellIs" dxfId="23" priority="23" stopIfTrue="1" operator="greaterThan">
      <formula>0</formula>
    </cfRule>
    <cfRule type="expression" dxfId="22" priority="24" stopIfTrue="1">
      <formula>H$21=100%</formula>
    </cfRule>
  </conditionalFormatting>
  <conditionalFormatting sqref="H17:H20">
    <cfRule type="cellIs" dxfId="21" priority="21" stopIfTrue="1" operator="greaterThan">
      <formula>0.75</formula>
    </cfRule>
    <cfRule type="expression" dxfId="20" priority="22" stopIfTrue="1">
      <formula>$D$12=0</formula>
    </cfRule>
  </conditionalFormatting>
  <conditionalFormatting sqref="H17:H20">
    <cfRule type="expression" dxfId="19" priority="20" stopIfTrue="1">
      <formula>$D$4="Enfants 4-10 ans"</formula>
    </cfRule>
  </conditionalFormatting>
  <conditionalFormatting sqref="H17:H20">
    <cfRule type="cellIs" dxfId="18" priority="18" stopIfTrue="1" operator="greaterThan">
      <formula>0</formula>
    </cfRule>
    <cfRule type="expression" dxfId="17" priority="19" stopIfTrue="1">
      <formula>H$21=100%</formula>
    </cfRule>
  </conditionalFormatting>
  <conditionalFormatting sqref="H17:H20">
    <cfRule type="cellIs" dxfId="16" priority="16" stopIfTrue="1" operator="greaterThan">
      <formula>0.75</formula>
    </cfRule>
    <cfRule type="expression" dxfId="15" priority="17" stopIfTrue="1">
      <formula>$D$12=0</formula>
    </cfRule>
  </conditionalFormatting>
  <conditionalFormatting sqref="H17:H20">
    <cfRule type="expression" dxfId="14" priority="15" stopIfTrue="1">
      <formula>$D$4="Enfants 4-10 ans"</formula>
    </cfRule>
  </conditionalFormatting>
  <conditionalFormatting sqref="H17:H20">
    <cfRule type="expression" dxfId="13" priority="14" stopIfTrue="1">
      <formula>H$21=100%</formula>
    </cfRule>
  </conditionalFormatting>
  <conditionalFormatting sqref="H17:H20">
    <cfRule type="cellIs" dxfId="12" priority="12" stopIfTrue="1" operator="greaterThan">
      <formula>0.75</formula>
    </cfRule>
    <cfRule type="expression" dxfId="11" priority="13" stopIfTrue="1">
      <formula>$D$12=0</formula>
    </cfRule>
  </conditionalFormatting>
  <conditionalFormatting sqref="H17:H20">
    <cfRule type="expression" dxfId="10" priority="11" stopIfTrue="1">
      <formula>$D$4="Enfants 4-10 ans"</formula>
    </cfRule>
  </conditionalFormatting>
  <conditionalFormatting sqref="H17:H20">
    <cfRule type="expression" dxfId="9" priority="10">
      <formula>H$21=100%</formula>
    </cfRule>
  </conditionalFormatting>
  <conditionalFormatting sqref="H17:H20">
    <cfRule type="cellIs" dxfId="8" priority="9" stopIfTrue="1" operator="greaterThan">
      <formula>0.75</formula>
    </cfRule>
  </conditionalFormatting>
  <conditionalFormatting sqref="H17:H20">
    <cfRule type="expression" dxfId="7" priority="8" stopIfTrue="1">
      <formula>H$21=100%</formula>
    </cfRule>
  </conditionalFormatting>
  <conditionalFormatting sqref="H17:H20">
    <cfRule type="cellIs" dxfId="6" priority="6" stopIfTrue="1" operator="greaterThan">
      <formula>0.75</formula>
    </cfRule>
    <cfRule type="expression" dxfId="5" priority="7" stopIfTrue="1">
      <formula>$D$12=0</formula>
    </cfRule>
  </conditionalFormatting>
  <conditionalFormatting sqref="H17:H20">
    <cfRule type="expression" dxfId="4" priority="5" stopIfTrue="1">
      <formula>$D$4="Enfants 4-10 ans"</formula>
    </cfRule>
  </conditionalFormatting>
  <conditionalFormatting sqref="H17:H20">
    <cfRule type="expression" dxfId="3" priority="4" stopIfTrue="1">
      <formula>H$21=100%</formula>
    </cfRule>
  </conditionalFormatting>
  <conditionalFormatting sqref="H17:H20">
    <cfRule type="cellIs" dxfId="2" priority="2" stopIfTrue="1" operator="greaterThan">
      <formula>0.75</formula>
    </cfRule>
    <cfRule type="expression" dxfId="1" priority="3" stopIfTrue="1">
      <formula>$D$12=0</formula>
    </cfRule>
  </conditionalFormatting>
  <conditionalFormatting sqref="H17:H20">
    <cfRule type="expression" dxfId="0" priority="1" stopIfTrue="1">
      <formula>$D$4="Enfants 4-10 ans"</formula>
    </cfRule>
  </conditionalFormatting>
  <printOptions horizontalCentered="1"/>
  <pageMargins left="0.15748031496062992" right="0.15748031496062992" top="0.19685039370078741" bottom="0.23622047244094491" header="0.31496062992125984" footer="0.31496062992125984"/>
  <pageSetup paperSize="9" scale="57" orientation="portrait" horizontalDpi="1200" verticalDpi="12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26" stopIfTrue="1" id="{23CB5981-9AE8-469C-8D48-11697CE2B515}">
            <xm:f>$I$4=INDICES!$D$13</xm:f>
            <x14:dxf>
              <font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E33:F33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INDICES!B6:B40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C41"/>
  <sheetViews>
    <sheetView showGridLines="0" zoomScaleNormal="100" workbookViewId="0">
      <selection activeCell="B2" sqref="B2:U2"/>
    </sheetView>
  </sheetViews>
  <sheetFormatPr baseColWidth="10" defaultRowHeight="15" x14ac:dyDescent="0.2"/>
  <cols>
    <col min="1" max="1" width="3.42578125" style="10" customWidth="1"/>
    <col min="2" max="2" width="40.7109375" style="10" customWidth="1"/>
    <col min="3" max="19" width="12.7109375" style="3" customWidth="1"/>
    <col min="20" max="20" width="16.42578125" style="4" customWidth="1"/>
    <col min="21" max="21" width="15.42578125" style="13" customWidth="1"/>
    <col min="22" max="22" width="17.140625" style="3" customWidth="1"/>
    <col min="23" max="23" width="9" style="10" hidden="1" customWidth="1"/>
    <col min="24" max="24" width="13.140625" style="5" hidden="1" customWidth="1"/>
    <col min="25" max="25" width="18.5703125" style="3" customWidth="1"/>
    <col min="26" max="26" width="18.140625" style="10" customWidth="1"/>
    <col min="27" max="27" width="7.140625" style="5" customWidth="1"/>
    <col min="28" max="28" width="14.7109375" style="3" customWidth="1"/>
    <col min="29" max="29" width="17.85546875" style="10" customWidth="1"/>
    <col min="30" max="30" width="3.28515625" style="10" customWidth="1"/>
    <col min="31" max="16384" width="11.42578125" style="10"/>
  </cols>
  <sheetData>
    <row r="1" spans="1:29" ht="23.25" customHeight="1" thickBot="1" x14ac:dyDescent="0.25">
      <c r="B1" s="9"/>
      <c r="W1" s="12" t="s">
        <v>4</v>
      </c>
      <c r="Y1" s="13"/>
      <c r="Z1" s="20"/>
    </row>
    <row r="2" spans="1:29" ht="23.25" customHeight="1" thickBot="1" x14ac:dyDescent="0.25">
      <c r="B2" s="234">
        <v>2019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6"/>
      <c r="W2" s="12" t="s">
        <v>3</v>
      </c>
      <c r="Y2" s="13"/>
      <c r="Z2" s="20"/>
    </row>
    <row r="3" spans="1:29" s="14" customFormat="1" ht="12" customHeight="1" x14ac:dyDescent="0.25">
      <c r="A3" s="10"/>
      <c r="B3" s="6"/>
      <c r="C3" s="3"/>
      <c r="D3" s="3"/>
      <c r="E3" s="3"/>
      <c r="F3" s="19"/>
      <c r="G3" s="7"/>
      <c r="H3" s="19"/>
      <c r="I3" s="7"/>
      <c r="J3" s="19"/>
      <c r="K3" s="19"/>
      <c r="L3" s="19"/>
      <c r="M3" s="7"/>
      <c r="N3" s="7"/>
      <c r="O3" s="7"/>
      <c r="P3" s="7"/>
      <c r="Q3" s="7"/>
      <c r="R3" s="7"/>
      <c r="S3" s="19"/>
      <c r="T3" s="4"/>
      <c r="U3" s="8"/>
      <c r="V3" s="7"/>
      <c r="X3" s="15"/>
      <c r="Y3" s="7"/>
      <c r="AA3" s="15"/>
      <c r="AB3" s="7"/>
    </row>
    <row r="4" spans="1:29" s="14" customFormat="1" ht="12" customHeight="1" x14ac:dyDescent="0.25">
      <c r="A4" s="10"/>
      <c r="B4" s="6"/>
      <c r="C4" s="3"/>
      <c r="D4" s="3"/>
      <c r="E4" s="3"/>
      <c r="F4" s="19"/>
      <c r="G4" s="7"/>
      <c r="H4" s="19"/>
      <c r="I4" s="7"/>
      <c r="J4" s="19"/>
      <c r="K4" s="19"/>
      <c r="L4" s="19"/>
      <c r="M4" s="7"/>
      <c r="N4" s="7"/>
      <c r="O4" s="7"/>
      <c r="P4" s="7"/>
      <c r="Q4" s="7"/>
      <c r="R4" s="7"/>
      <c r="S4" s="19"/>
      <c r="T4" s="4"/>
      <c r="U4" s="8"/>
      <c r="V4" s="7"/>
      <c r="X4" s="15"/>
      <c r="Y4" s="7"/>
      <c r="AA4" s="15"/>
      <c r="AB4" s="7"/>
    </row>
    <row r="5" spans="1:29" customFormat="1" ht="25.5" x14ac:dyDescent="0.2">
      <c r="B5" s="43"/>
      <c r="C5" s="22"/>
      <c r="D5" s="68" t="str">
        <f>'SIMULATION COUT GRP'!D9</f>
        <v>1er janvier
06 janvier</v>
      </c>
      <c r="E5" s="68" t="str">
        <f>'SIMULATION COUT GRP'!E9</f>
        <v>07 janvier
10 février</v>
      </c>
      <c r="F5" s="68" t="str">
        <f>'SIMULATION COUT GRP'!F9</f>
        <v>11 février
10 mars</v>
      </c>
      <c r="G5" s="68" t="str">
        <f>'SIMULATION COUT GRP'!G9</f>
        <v>11 mars
07 avril</v>
      </c>
      <c r="H5" s="68" t="str">
        <f>'SIMULATION COUT GRP'!H9</f>
        <v>08 avril
28 avril</v>
      </c>
      <c r="I5" s="68" t="str">
        <f>'SIMULATION COUT GRP'!I9</f>
        <v>29 avril
12 mai</v>
      </c>
      <c r="J5" s="68" t="str">
        <f>'SIMULATION COUT GRP'!J9</f>
        <v>13 mai
30 juin</v>
      </c>
      <c r="K5" s="68" t="str">
        <f>'SIMULATION COUT GRP'!K9</f>
        <v>01 juillet 
14 juillet</v>
      </c>
      <c r="L5" s="68" t="str">
        <f>'SIMULATION COUT GRP'!L9</f>
        <v>15 juillet
28 juillet</v>
      </c>
      <c r="M5" s="68" t="str">
        <f>'SIMULATION COUT GRP'!M9</f>
        <v>29 juillet
18 août</v>
      </c>
      <c r="N5" s="68" t="str">
        <f>'SIMULATION COUT GRP'!N9</f>
        <v>19 août 
01 septembre</v>
      </c>
      <c r="O5" s="68" t="str">
        <f>'SIMULATION COUT GRP'!O9</f>
        <v>02 septembre
20 octobre</v>
      </c>
      <c r="P5" s="68" t="str">
        <f>'SIMULATION COUT GRP'!P9</f>
        <v>21 octobre
03 novembre</v>
      </c>
      <c r="Q5" s="68" t="str">
        <f>'SIMULATION COUT GRP'!Q9</f>
        <v>04 novembre
22 décembre</v>
      </c>
      <c r="R5" s="68" t="str">
        <f>'SIMULATION COUT GRP'!R9</f>
        <v>23 décembre
31 décembre</v>
      </c>
      <c r="S5" s="65" t="s">
        <v>13</v>
      </c>
    </row>
    <row r="6" spans="1:29" customFormat="1" ht="12.75" x14ac:dyDescent="0.2">
      <c r="B6" s="24"/>
      <c r="C6" s="21"/>
      <c r="D6" s="68">
        <f>'SIMULATION COUT GRP'!D10</f>
        <v>80</v>
      </c>
      <c r="E6" s="68">
        <f>'SIMULATION COUT GRP'!E10</f>
        <v>90</v>
      </c>
      <c r="F6" s="68">
        <f>'SIMULATION COUT GRP'!F10</f>
        <v>90</v>
      </c>
      <c r="G6" s="68">
        <f>'SIMULATION COUT GRP'!G10</f>
        <v>105</v>
      </c>
      <c r="H6" s="68">
        <f>'SIMULATION COUT GRP'!H10</f>
        <v>100</v>
      </c>
      <c r="I6" s="68">
        <f>'SIMULATION COUT GRP'!I10</f>
        <v>100</v>
      </c>
      <c r="J6" s="68">
        <f>'SIMULATION COUT GRP'!J10</f>
        <v>120</v>
      </c>
      <c r="K6" s="68">
        <f>'SIMULATION COUT GRP'!K10</f>
        <v>105</v>
      </c>
      <c r="L6" s="68">
        <f>'SIMULATION COUT GRP'!L10</f>
        <v>80</v>
      </c>
      <c r="M6" s="68">
        <f>'SIMULATION COUT GRP'!M10</f>
        <v>65</v>
      </c>
      <c r="N6" s="68">
        <f>'SIMULATION COUT GRP'!N10</f>
        <v>105</v>
      </c>
      <c r="O6" s="68">
        <f>'SIMULATION COUT GRP'!O10</f>
        <v>120</v>
      </c>
      <c r="P6" s="68">
        <f>'SIMULATION COUT GRP'!P10</f>
        <v>120</v>
      </c>
      <c r="Q6" s="68">
        <f>'SIMULATION COUT GRP'!Q10</f>
        <v>120</v>
      </c>
      <c r="R6" s="68">
        <f>'SIMULATION COUT GRP'!R10</f>
        <v>90</v>
      </c>
      <c r="S6" s="66"/>
    </row>
    <row r="7" spans="1:29" customFormat="1" x14ac:dyDescent="0.2">
      <c r="B7" s="70" t="s">
        <v>15</v>
      </c>
      <c r="C7" s="71">
        <f>'SIMULATION COUT GRP'!$U$17</f>
        <v>85</v>
      </c>
      <c r="D7" s="189">
        <f>$C7*D$6/10000</f>
        <v>0.68</v>
      </c>
      <c r="E7" s="189">
        <f t="shared" ref="E7:R7" si="0">$C7*E$6/10000</f>
        <v>0.76500000000000001</v>
      </c>
      <c r="F7" s="189">
        <f t="shared" si="0"/>
        <v>0.76500000000000001</v>
      </c>
      <c r="G7" s="189">
        <f t="shared" si="0"/>
        <v>0.89249999999999996</v>
      </c>
      <c r="H7" s="189">
        <f t="shared" si="0"/>
        <v>0.85</v>
      </c>
      <c r="I7" s="189">
        <f t="shared" si="0"/>
        <v>0.85</v>
      </c>
      <c r="J7" s="189">
        <f t="shared" si="0"/>
        <v>1.02</v>
      </c>
      <c r="K7" s="189">
        <f t="shared" si="0"/>
        <v>0.89249999999999996</v>
      </c>
      <c r="L7" s="189">
        <f t="shared" si="0"/>
        <v>0.68</v>
      </c>
      <c r="M7" s="189">
        <f t="shared" si="0"/>
        <v>0.55249999999999999</v>
      </c>
      <c r="N7" s="189">
        <f t="shared" si="0"/>
        <v>0.89249999999999996</v>
      </c>
      <c r="O7" s="189">
        <f t="shared" si="0"/>
        <v>1.02</v>
      </c>
      <c r="P7" s="189">
        <f t="shared" si="0"/>
        <v>1.02</v>
      </c>
      <c r="Q7" s="189">
        <f t="shared" si="0"/>
        <v>1.02</v>
      </c>
      <c r="R7" s="189">
        <f t="shared" si="0"/>
        <v>0.76500000000000001</v>
      </c>
      <c r="S7" s="75"/>
    </row>
    <row r="8" spans="1:29" customFormat="1" x14ac:dyDescent="0.2">
      <c r="B8" s="70" t="s">
        <v>16</v>
      </c>
      <c r="C8" s="71">
        <f>'SIMULATION COUT GRP'!$U$18</f>
        <v>102</v>
      </c>
      <c r="D8" s="189">
        <f t="shared" ref="D8:R10" si="1">$C8*D$6/10000</f>
        <v>0.81599999999999995</v>
      </c>
      <c r="E8" s="189">
        <f t="shared" si="1"/>
        <v>0.91800000000000004</v>
      </c>
      <c r="F8" s="189">
        <f t="shared" si="1"/>
        <v>0.91800000000000004</v>
      </c>
      <c r="G8" s="189">
        <f t="shared" si="1"/>
        <v>1.071</v>
      </c>
      <c r="H8" s="189">
        <f t="shared" si="1"/>
        <v>1.02</v>
      </c>
      <c r="I8" s="189">
        <f t="shared" si="1"/>
        <v>1.02</v>
      </c>
      <c r="J8" s="189">
        <f t="shared" si="1"/>
        <v>1.224</v>
      </c>
      <c r="K8" s="189">
        <f t="shared" si="1"/>
        <v>1.071</v>
      </c>
      <c r="L8" s="189">
        <f t="shared" si="1"/>
        <v>0.81599999999999995</v>
      </c>
      <c r="M8" s="189">
        <f t="shared" si="1"/>
        <v>0.66300000000000003</v>
      </c>
      <c r="N8" s="189">
        <f t="shared" si="1"/>
        <v>1.071</v>
      </c>
      <c r="O8" s="189">
        <f t="shared" si="1"/>
        <v>1.224</v>
      </c>
      <c r="P8" s="189">
        <f t="shared" si="1"/>
        <v>1.224</v>
      </c>
      <c r="Q8" s="189">
        <f t="shared" si="1"/>
        <v>1.224</v>
      </c>
      <c r="R8" s="189">
        <f t="shared" si="1"/>
        <v>0.91800000000000004</v>
      </c>
      <c r="S8" s="75"/>
    </row>
    <row r="9" spans="1:29" customFormat="1" x14ac:dyDescent="0.2">
      <c r="B9" s="70" t="s">
        <v>17</v>
      </c>
      <c r="C9" s="71">
        <f>'SIMULATION COUT GRP'!$U$19</f>
        <v>135</v>
      </c>
      <c r="D9" s="189">
        <f t="shared" si="1"/>
        <v>1.08</v>
      </c>
      <c r="E9" s="189">
        <f t="shared" si="1"/>
        <v>1.2150000000000001</v>
      </c>
      <c r="F9" s="189">
        <f t="shared" si="1"/>
        <v>1.2150000000000001</v>
      </c>
      <c r="G9" s="189">
        <f t="shared" si="1"/>
        <v>1.4175</v>
      </c>
      <c r="H9" s="189">
        <f t="shared" si="1"/>
        <v>1.35</v>
      </c>
      <c r="I9" s="189">
        <f t="shared" si="1"/>
        <v>1.35</v>
      </c>
      <c r="J9" s="189">
        <f t="shared" si="1"/>
        <v>1.62</v>
      </c>
      <c r="K9" s="189">
        <f t="shared" si="1"/>
        <v>1.4175</v>
      </c>
      <c r="L9" s="189">
        <f t="shared" si="1"/>
        <v>1.08</v>
      </c>
      <c r="M9" s="189">
        <f t="shared" si="1"/>
        <v>0.87749999999999995</v>
      </c>
      <c r="N9" s="189">
        <f t="shared" si="1"/>
        <v>1.4175</v>
      </c>
      <c r="O9" s="189">
        <f t="shared" si="1"/>
        <v>1.62</v>
      </c>
      <c r="P9" s="189">
        <f t="shared" si="1"/>
        <v>1.62</v>
      </c>
      <c r="Q9" s="189">
        <f t="shared" si="1"/>
        <v>1.62</v>
      </c>
      <c r="R9" s="189">
        <f t="shared" si="1"/>
        <v>1.2150000000000001</v>
      </c>
      <c r="S9" s="75"/>
    </row>
    <row r="10" spans="1:29" customFormat="1" x14ac:dyDescent="0.2">
      <c r="B10" s="70" t="s">
        <v>18</v>
      </c>
      <c r="C10" s="71">
        <f>'SIMULATION COUT GRP'!$U$20</f>
        <v>90</v>
      </c>
      <c r="D10" s="189">
        <f t="shared" si="1"/>
        <v>0.72</v>
      </c>
      <c r="E10" s="189">
        <f t="shared" si="1"/>
        <v>0.81</v>
      </c>
      <c r="F10" s="189">
        <f t="shared" si="1"/>
        <v>0.81</v>
      </c>
      <c r="G10" s="189">
        <f t="shared" si="1"/>
        <v>0.94499999999999995</v>
      </c>
      <c r="H10" s="189">
        <f t="shared" si="1"/>
        <v>0.9</v>
      </c>
      <c r="I10" s="189">
        <f t="shared" si="1"/>
        <v>0.9</v>
      </c>
      <c r="J10" s="189">
        <f t="shared" si="1"/>
        <v>1.08</v>
      </c>
      <c r="K10" s="189">
        <f t="shared" si="1"/>
        <v>0.94499999999999995</v>
      </c>
      <c r="L10" s="189">
        <f t="shared" si="1"/>
        <v>0.72</v>
      </c>
      <c r="M10" s="189">
        <f t="shared" si="1"/>
        <v>0.58499999999999996</v>
      </c>
      <c r="N10" s="189">
        <f t="shared" si="1"/>
        <v>0.94499999999999995</v>
      </c>
      <c r="O10" s="189">
        <f t="shared" si="1"/>
        <v>1.08</v>
      </c>
      <c r="P10" s="189">
        <f t="shared" si="1"/>
        <v>1.08</v>
      </c>
      <c r="Q10" s="189">
        <f t="shared" si="1"/>
        <v>1.08</v>
      </c>
      <c r="R10" s="189">
        <f t="shared" si="1"/>
        <v>0.81</v>
      </c>
      <c r="S10" s="75"/>
    </row>
    <row r="11" spans="1:29" customFormat="1" x14ac:dyDescent="0.2">
      <c r="B11" s="72" t="s">
        <v>14</v>
      </c>
      <c r="C11" s="73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25"/>
    </row>
    <row r="12" spans="1:29" s="38" customFormat="1" x14ac:dyDescent="0.2">
      <c r="B12" s="32"/>
      <c r="C12" s="32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29" s="38" customFormat="1" x14ac:dyDescent="0.2">
      <c r="C13" s="32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29" customFormat="1" ht="12.75" x14ac:dyDescent="0.2">
      <c r="B14" s="27"/>
      <c r="C14" s="21"/>
      <c r="D14" s="68">
        <f>D6</f>
        <v>80</v>
      </c>
      <c r="E14" s="68">
        <f t="shared" ref="E14:R14" si="2">E6</f>
        <v>90</v>
      </c>
      <c r="F14" s="68">
        <f t="shared" si="2"/>
        <v>90</v>
      </c>
      <c r="G14" s="68">
        <f t="shared" si="2"/>
        <v>105</v>
      </c>
      <c r="H14" s="68">
        <f t="shared" si="2"/>
        <v>100</v>
      </c>
      <c r="I14" s="68">
        <f t="shared" si="2"/>
        <v>100</v>
      </c>
      <c r="J14" s="68">
        <f t="shared" si="2"/>
        <v>120</v>
      </c>
      <c r="K14" s="68">
        <f t="shared" si="2"/>
        <v>105</v>
      </c>
      <c r="L14" s="68">
        <f t="shared" si="2"/>
        <v>80</v>
      </c>
      <c r="M14" s="68">
        <f t="shared" si="2"/>
        <v>65</v>
      </c>
      <c r="N14" s="68">
        <f t="shared" si="2"/>
        <v>105</v>
      </c>
      <c r="O14" s="68">
        <f t="shared" si="2"/>
        <v>120</v>
      </c>
      <c r="P14" s="68">
        <f t="shared" si="2"/>
        <v>120</v>
      </c>
      <c r="Q14" s="68">
        <f t="shared" si="2"/>
        <v>120</v>
      </c>
      <c r="R14" s="68">
        <f t="shared" si="2"/>
        <v>90</v>
      </c>
      <c r="S14" s="64"/>
    </row>
    <row r="15" spans="1:29" s="14" customFormat="1" ht="17.25" customHeight="1" x14ac:dyDescent="0.25">
      <c r="A15" s="10"/>
      <c r="B15" s="42"/>
      <c r="C15" s="39" t="s">
        <v>27</v>
      </c>
      <c r="D15" s="205">
        <f>'SIMULATION COUT GRP'!D12</f>
        <v>0</v>
      </c>
      <c r="E15" s="205">
        <f>'SIMULATION COUT GRP'!E12</f>
        <v>0</v>
      </c>
      <c r="F15" s="205">
        <f>'SIMULATION COUT GRP'!F12</f>
        <v>0</v>
      </c>
      <c r="G15" s="205">
        <f>'SIMULATION COUT GRP'!G12</f>
        <v>0</v>
      </c>
      <c r="H15" s="205">
        <f>'SIMULATION COUT GRP'!H12</f>
        <v>0</v>
      </c>
      <c r="I15" s="205">
        <f>'SIMULATION COUT GRP'!I12</f>
        <v>0</v>
      </c>
      <c r="J15" s="205">
        <f>'SIMULATION COUT GRP'!J12</f>
        <v>0</v>
      </c>
      <c r="K15" s="205">
        <f>'SIMULATION COUT GRP'!K12</f>
        <v>0</v>
      </c>
      <c r="L15" s="205">
        <f>'SIMULATION COUT GRP'!L12</f>
        <v>0</v>
      </c>
      <c r="M15" s="205">
        <f>'SIMULATION COUT GRP'!M12</f>
        <v>0</v>
      </c>
      <c r="N15" s="205">
        <f>'SIMULATION COUT GRP'!N12</f>
        <v>0</v>
      </c>
      <c r="O15" s="205">
        <f>'SIMULATION COUT GRP'!O12</f>
        <v>0</v>
      </c>
      <c r="P15" s="205">
        <f>'SIMULATION COUT GRP'!P12</f>
        <v>0</v>
      </c>
      <c r="Q15" s="205">
        <f>'SIMULATION COUT GRP'!Q12</f>
        <v>0</v>
      </c>
      <c r="R15" s="205">
        <f>'SIMULATION COUT GRP'!R12</f>
        <v>0</v>
      </c>
      <c r="S15" s="206">
        <f>SUM(D15:R15)</f>
        <v>0</v>
      </c>
      <c r="T15" s="48"/>
      <c r="U15" s="4"/>
      <c r="V15" s="8"/>
      <c r="W15" s="7"/>
      <c r="Y15" s="15"/>
      <c r="Z15" s="7"/>
      <c r="AB15" s="15"/>
      <c r="AC15" s="7"/>
    </row>
    <row r="16" spans="1:29" s="14" customFormat="1" ht="17.25" customHeight="1" x14ac:dyDescent="0.25">
      <c r="A16" s="10"/>
      <c r="B16" s="6"/>
      <c r="C16" s="56" t="s">
        <v>28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4"/>
      <c r="U16" s="4"/>
      <c r="V16" s="8"/>
      <c r="W16" s="7"/>
      <c r="Y16" s="15"/>
      <c r="Z16" s="7"/>
      <c r="AB16" s="15"/>
      <c r="AC16" s="7"/>
    </row>
    <row r="17" spans="1:29" s="14" customFormat="1" ht="12" customHeight="1" x14ac:dyDescent="0.25">
      <c r="A17" s="10"/>
      <c r="B17" s="6"/>
      <c r="C17" s="39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0"/>
      <c r="T17" s="53"/>
      <c r="U17" s="4"/>
      <c r="V17" s="8"/>
      <c r="W17" s="7"/>
      <c r="Y17" s="15"/>
      <c r="Z17" s="7"/>
      <c r="AB17" s="15"/>
      <c r="AC17" s="7"/>
    </row>
    <row r="18" spans="1:29" s="11" customFormat="1" ht="14.25" customHeight="1" x14ac:dyDescent="0.2">
      <c r="A18" s="10"/>
      <c r="B18" s="6"/>
      <c r="C18" s="3"/>
      <c r="D18" s="13"/>
      <c r="E18" s="13"/>
      <c r="F18" s="46"/>
      <c r="G18" s="16"/>
      <c r="H18" s="46"/>
      <c r="I18" s="16"/>
      <c r="J18" s="46"/>
      <c r="K18" s="46"/>
      <c r="L18" s="46"/>
      <c r="M18" s="16"/>
      <c r="N18" s="16"/>
      <c r="O18" s="16"/>
      <c r="P18" s="16"/>
      <c r="Q18" s="16"/>
      <c r="R18" s="16"/>
      <c r="S18" s="46"/>
      <c r="T18" s="4"/>
      <c r="U18" s="16"/>
      <c r="V18" s="17"/>
      <c r="X18" s="18"/>
      <c r="Y18" s="17"/>
      <c r="AA18" s="18"/>
      <c r="AB18" s="17"/>
    </row>
    <row r="19" spans="1:29" customFormat="1" ht="25.5" x14ac:dyDescent="0.2">
      <c r="B19" s="10"/>
      <c r="C19" s="22"/>
      <c r="D19" s="68" t="str">
        <f t="shared" ref="D19:R19" si="3">D5</f>
        <v>1er janvier
06 janvier</v>
      </c>
      <c r="E19" s="68" t="str">
        <f t="shared" si="3"/>
        <v>07 janvier
10 février</v>
      </c>
      <c r="F19" s="68" t="str">
        <f t="shared" si="3"/>
        <v>11 février
10 mars</v>
      </c>
      <c r="G19" s="68" t="str">
        <f t="shared" si="3"/>
        <v>11 mars
07 avril</v>
      </c>
      <c r="H19" s="68" t="str">
        <f t="shared" si="3"/>
        <v>08 avril
28 avril</v>
      </c>
      <c r="I19" s="68" t="str">
        <f t="shared" si="3"/>
        <v>29 avril
12 mai</v>
      </c>
      <c r="J19" s="68" t="str">
        <f t="shared" si="3"/>
        <v>13 mai
30 juin</v>
      </c>
      <c r="K19" s="68" t="str">
        <f t="shared" si="3"/>
        <v>01 juillet 
14 juillet</v>
      </c>
      <c r="L19" s="68" t="str">
        <f t="shared" si="3"/>
        <v>15 juillet
28 juillet</v>
      </c>
      <c r="M19" s="68" t="str">
        <f t="shared" si="3"/>
        <v>29 juillet
18 août</v>
      </c>
      <c r="N19" s="68" t="str">
        <f t="shared" si="3"/>
        <v>19 août 
01 septembre</v>
      </c>
      <c r="O19" s="68" t="str">
        <f t="shared" si="3"/>
        <v>02 septembre
20 octobre</v>
      </c>
      <c r="P19" s="68" t="str">
        <f t="shared" si="3"/>
        <v>21 octobre
03 novembre</v>
      </c>
      <c r="Q19" s="68" t="str">
        <f t="shared" si="3"/>
        <v>04 novembre
22 décembre</v>
      </c>
      <c r="R19" s="68" t="str">
        <f t="shared" si="3"/>
        <v>23 décembre
31 décembre</v>
      </c>
      <c r="S19" s="65" t="s">
        <v>13</v>
      </c>
    </row>
    <row r="20" spans="1:29" customFormat="1" x14ac:dyDescent="0.2">
      <c r="B20" s="10"/>
      <c r="C20" s="22"/>
      <c r="D20" s="204">
        <f>D6</f>
        <v>80</v>
      </c>
      <c r="E20" s="204">
        <f t="shared" ref="E20:R20" si="4">E6</f>
        <v>90</v>
      </c>
      <c r="F20" s="204">
        <f t="shared" si="4"/>
        <v>90</v>
      </c>
      <c r="G20" s="204">
        <f t="shared" si="4"/>
        <v>105</v>
      </c>
      <c r="H20" s="204">
        <f t="shared" si="4"/>
        <v>100</v>
      </c>
      <c r="I20" s="204">
        <f t="shared" si="4"/>
        <v>100</v>
      </c>
      <c r="J20" s="204">
        <f t="shared" si="4"/>
        <v>120</v>
      </c>
      <c r="K20" s="204">
        <f t="shared" si="4"/>
        <v>105</v>
      </c>
      <c r="L20" s="204">
        <f t="shared" si="4"/>
        <v>80</v>
      </c>
      <c r="M20" s="204">
        <f t="shared" si="4"/>
        <v>65</v>
      </c>
      <c r="N20" s="204">
        <f t="shared" si="4"/>
        <v>105</v>
      </c>
      <c r="O20" s="204">
        <f t="shared" si="4"/>
        <v>120</v>
      </c>
      <c r="P20" s="204">
        <f t="shared" si="4"/>
        <v>120</v>
      </c>
      <c r="Q20" s="204">
        <f t="shared" si="4"/>
        <v>120</v>
      </c>
      <c r="R20" s="204">
        <f t="shared" si="4"/>
        <v>90</v>
      </c>
      <c r="S20" s="65"/>
    </row>
    <row r="21" spans="1:29" customFormat="1" x14ac:dyDescent="0.2">
      <c r="B21" s="70" t="s">
        <v>15</v>
      </c>
      <c r="C21" s="71">
        <f>'SIMULATION COUT GRP'!$U$17</f>
        <v>85</v>
      </c>
      <c r="D21" s="23">
        <f>'SIMULATION COUT GRP'!D17</f>
        <v>0</v>
      </c>
      <c r="E21" s="23">
        <f>'SIMULATION COUT GRP'!E17</f>
        <v>0</v>
      </c>
      <c r="F21" s="23">
        <f>'SIMULATION COUT GRP'!F17</f>
        <v>0</v>
      </c>
      <c r="G21" s="23">
        <f>'SIMULATION COUT GRP'!G17</f>
        <v>0</v>
      </c>
      <c r="H21" s="23">
        <f>'SIMULATION COUT GRP'!H17</f>
        <v>0</v>
      </c>
      <c r="I21" s="23">
        <f>'SIMULATION COUT GRP'!I17</f>
        <v>0</v>
      </c>
      <c r="J21" s="23">
        <f>'SIMULATION COUT GRP'!J17</f>
        <v>0</v>
      </c>
      <c r="K21" s="23">
        <f>'SIMULATION COUT GRP'!K17</f>
        <v>0</v>
      </c>
      <c r="L21" s="23">
        <f>'SIMULATION COUT GRP'!L17</f>
        <v>0</v>
      </c>
      <c r="M21" s="23">
        <f>'SIMULATION COUT GRP'!M17</f>
        <v>0</v>
      </c>
      <c r="N21" s="23">
        <f>'SIMULATION COUT GRP'!N17</f>
        <v>0</v>
      </c>
      <c r="O21" s="23">
        <f>'SIMULATION COUT GRP'!O17</f>
        <v>0</v>
      </c>
      <c r="P21" s="23">
        <f>'SIMULATION COUT GRP'!P17</f>
        <v>0</v>
      </c>
      <c r="Q21" s="23">
        <f>'SIMULATION COUT GRP'!Q17</f>
        <v>0</v>
      </c>
      <c r="R21" s="23">
        <f>'SIMULATION COUT GRP'!R17</f>
        <v>0</v>
      </c>
      <c r="S21" s="74">
        <f>SUMPRODUCT($D$15:$R$15,D21:R21)</f>
        <v>0</v>
      </c>
    </row>
    <row r="22" spans="1:29" customFormat="1" x14ac:dyDescent="0.2">
      <c r="B22" s="70" t="s">
        <v>16</v>
      </c>
      <c r="C22" s="71">
        <f>'SIMULATION COUT GRP'!$U$18</f>
        <v>102</v>
      </c>
      <c r="D22" s="23">
        <f>'SIMULATION COUT GRP'!D18</f>
        <v>0</v>
      </c>
      <c r="E22" s="23">
        <f>'SIMULATION COUT GRP'!E18</f>
        <v>0</v>
      </c>
      <c r="F22" s="23">
        <f>'SIMULATION COUT GRP'!F18</f>
        <v>0</v>
      </c>
      <c r="G22" s="23">
        <f>'SIMULATION COUT GRP'!G18</f>
        <v>0</v>
      </c>
      <c r="H22" s="23">
        <f>'SIMULATION COUT GRP'!H18</f>
        <v>0</v>
      </c>
      <c r="I22" s="23">
        <f>'SIMULATION COUT GRP'!I18</f>
        <v>0</v>
      </c>
      <c r="J22" s="23">
        <f>'SIMULATION COUT GRP'!J18</f>
        <v>0</v>
      </c>
      <c r="K22" s="23">
        <f>'SIMULATION COUT GRP'!K18</f>
        <v>0</v>
      </c>
      <c r="L22" s="23">
        <f>'SIMULATION COUT GRP'!L18</f>
        <v>0</v>
      </c>
      <c r="M22" s="23">
        <f>'SIMULATION COUT GRP'!M18</f>
        <v>0</v>
      </c>
      <c r="N22" s="23">
        <f>'SIMULATION COUT GRP'!N18</f>
        <v>0</v>
      </c>
      <c r="O22" s="23">
        <f>'SIMULATION COUT GRP'!O18</f>
        <v>0</v>
      </c>
      <c r="P22" s="23">
        <f>'SIMULATION COUT GRP'!P18</f>
        <v>0</v>
      </c>
      <c r="Q22" s="23">
        <f>'SIMULATION COUT GRP'!Q18</f>
        <v>0</v>
      </c>
      <c r="R22" s="23">
        <f>'SIMULATION COUT GRP'!R18</f>
        <v>0</v>
      </c>
      <c r="S22" s="74">
        <f>SUMPRODUCT($D$15:$R$15,D22:R22)</f>
        <v>0</v>
      </c>
    </row>
    <row r="23" spans="1:29" customFormat="1" x14ac:dyDescent="0.2">
      <c r="B23" s="70" t="s">
        <v>17</v>
      </c>
      <c r="C23" s="71">
        <f>'SIMULATION COUT GRP'!$U$19</f>
        <v>135</v>
      </c>
      <c r="D23" s="23">
        <f>'SIMULATION COUT GRP'!D19</f>
        <v>0</v>
      </c>
      <c r="E23" s="23">
        <f>'SIMULATION COUT GRP'!E19</f>
        <v>0</v>
      </c>
      <c r="F23" s="23">
        <f>'SIMULATION COUT GRP'!F19</f>
        <v>0</v>
      </c>
      <c r="G23" s="23">
        <f>'SIMULATION COUT GRP'!G19</f>
        <v>0</v>
      </c>
      <c r="H23" s="23">
        <f>'SIMULATION COUT GRP'!H19</f>
        <v>0</v>
      </c>
      <c r="I23" s="23">
        <f>'SIMULATION COUT GRP'!I19</f>
        <v>0</v>
      </c>
      <c r="J23" s="23">
        <f>'SIMULATION COUT GRP'!J19</f>
        <v>0</v>
      </c>
      <c r="K23" s="23">
        <f>'SIMULATION COUT GRP'!K19</f>
        <v>0</v>
      </c>
      <c r="L23" s="23">
        <f>'SIMULATION COUT GRP'!L19</f>
        <v>0</v>
      </c>
      <c r="M23" s="23">
        <f>'SIMULATION COUT GRP'!M19</f>
        <v>0</v>
      </c>
      <c r="N23" s="23">
        <f>'SIMULATION COUT GRP'!N19</f>
        <v>0</v>
      </c>
      <c r="O23" s="23">
        <f>'SIMULATION COUT GRP'!O19</f>
        <v>0</v>
      </c>
      <c r="P23" s="23">
        <f>'SIMULATION COUT GRP'!P19</f>
        <v>0</v>
      </c>
      <c r="Q23" s="23">
        <f>'SIMULATION COUT GRP'!Q19</f>
        <v>0</v>
      </c>
      <c r="R23" s="23">
        <f>'SIMULATION COUT GRP'!R19</f>
        <v>0</v>
      </c>
      <c r="S23" s="74">
        <f>SUMPRODUCT($D$15:$R$15,D23:R23)</f>
        <v>0</v>
      </c>
    </row>
    <row r="24" spans="1:29" customFormat="1" x14ac:dyDescent="0.2">
      <c r="B24" s="70" t="s">
        <v>18</v>
      </c>
      <c r="C24" s="71">
        <f>'SIMULATION COUT GRP'!$U$20</f>
        <v>90</v>
      </c>
      <c r="D24" s="23">
        <f>'SIMULATION COUT GRP'!D20</f>
        <v>0</v>
      </c>
      <c r="E24" s="23">
        <f>'SIMULATION COUT GRP'!E20</f>
        <v>0</v>
      </c>
      <c r="F24" s="23">
        <f>'SIMULATION COUT GRP'!F20</f>
        <v>0</v>
      </c>
      <c r="G24" s="23">
        <f>'SIMULATION COUT GRP'!G20</f>
        <v>0</v>
      </c>
      <c r="H24" s="23">
        <f>'SIMULATION COUT GRP'!H20</f>
        <v>0</v>
      </c>
      <c r="I24" s="23">
        <f>'SIMULATION COUT GRP'!I20</f>
        <v>0</v>
      </c>
      <c r="J24" s="23">
        <f>'SIMULATION COUT GRP'!J20</f>
        <v>0</v>
      </c>
      <c r="K24" s="23">
        <f>'SIMULATION COUT GRP'!K20</f>
        <v>0</v>
      </c>
      <c r="L24" s="23">
        <f>'SIMULATION COUT GRP'!L20</f>
        <v>0</v>
      </c>
      <c r="M24" s="23">
        <f>'SIMULATION COUT GRP'!M20</f>
        <v>0</v>
      </c>
      <c r="N24" s="23">
        <f>'SIMULATION COUT GRP'!N20</f>
        <v>0</v>
      </c>
      <c r="O24" s="23">
        <f>'SIMULATION COUT GRP'!O20</f>
        <v>0</v>
      </c>
      <c r="P24" s="23">
        <f>'SIMULATION COUT GRP'!P20</f>
        <v>0</v>
      </c>
      <c r="Q24" s="23">
        <f>'SIMULATION COUT GRP'!Q20</f>
        <v>0</v>
      </c>
      <c r="R24" s="23">
        <f>'SIMULATION COUT GRP'!R20</f>
        <v>0</v>
      </c>
      <c r="S24" s="74">
        <f>SUMPRODUCT($D$15:$R$15,D24:R24)</f>
        <v>0</v>
      </c>
    </row>
    <row r="25" spans="1:29" customFormat="1" x14ac:dyDescent="0.2">
      <c r="B25" s="72" t="s">
        <v>14</v>
      </c>
      <c r="C25" s="73"/>
      <c r="D25" s="208">
        <f>'SIMULATION COUT GRP'!D21</f>
        <v>0</v>
      </c>
      <c r="E25" s="208">
        <f>'SIMULATION COUT GRP'!E21</f>
        <v>0</v>
      </c>
      <c r="F25" s="208">
        <f>'SIMULATION COUT GRP'!F21</f>
        <v>0</v>
      </c>
      <c r="G25" s="208">
        <f>'SIMULATION COUT GRP'!G21</f>
        <v>0</v>
      </c>
      <c r="H25" s="208">
        <f>'SIMULATION COUT GRP'!H21</f>
        <v>0</v>
      </c>
      <c r="I25" s="208">
        <f>'SIMULATION COUT GRP'!I21</f>
        <v>0</v>
      </c>
      <c r="J25" s="208">
        <f>'SIMULATION COUT GRP'!J21</f>
        <v>0</v>
      </c>
      <c r="K25" s="208">
        <f>'SIMULATION COUT GRP'!K21</f>
        <v>0</v>
      </c>
      <c r="L25" s="208">
        <f>'SIMULATION COUT GRP'!L21</f>
        <v>0</v>
      </c>
      <c r="M25" s="208">
        <f>'SIMULATION COUT GRP'!M21</f>
        <v>0</v>
      </c>
      <c r="N25" s="208">
        <f>'SIMULATION COUT GRP'!N21</f>
        <v>0</v>
      </c>
      <c r="O25" s="208">
        <f>'SIMULATION COUT GRP'!O21</f>
        <v>0</v>
      </c>
      <c r="P25" s="208">
        <f>'SIMULATION COUT GRP'!P21</f>
        <v>0</v>
      </c>
      <c r="Q25" s="208">
        <f>'SIMULATION COUT GRP'!Q21</f>
        <v>0</v>
      </c>
      <c r="R25" s="208">
        <f>'SIMULATION COUT GRP'!R21</f>
        <v>0</v>
      </c>
      <c r="S25" s="207">
        <f>SUM(S21:S24)</f>
        <v>0</v>
      </c>
    </row>
    <row r="26" spans="1:29" s="38" customFormat="1" x14ac:dyDescent="0.2">
      <c r="B26" s="32"/>
      <c r="C26" s="49" t="s">
        <v>26</v>
      </c>
      <c r="D26" s="209">
        <f t="shared" ref="D26:R26" si="5">SUMPRODUCT(D7:D10,D21:D24)</f>
        <v>0</v>
      </c>
      <c r="E26" s="209">
        <f t="shared" si="5"/>
        <v>0</v>
      </c>
      <c r="F26" s="209">
        <f t="shared" si="5"/>
        <v>0</v>
      </c>
      <c r="G26" s="209">
        <f t="shared" si="5"/>
        <v>0</v>
      </c>
      <c r="H26" s="209">
        <f t="shared" si="5"/>
        <v>0</v>
      </c>
      <c r="I26" s="209">
        <f t="shared" si="5"/>
        <v>0</v>
      </c>
      <c r="J26" s="209">
        <f t="shared" si="5"/>
        <v>0</v>
      </c>
      <c r="K26" s="209">
        <f t="shared" si="5"/>
        <v>0</v>
      </c>
      <c r="L26" s="209">
        <f t="shared" si="5"/>
        <v>0</v>
      </c>
      <c r="M26" s="209">
        <f t="shared" si="5"/>
        <v>0</v>
      </c>
      <c r="N26" s="209">
        <f t="shared" si="5"/>
        <v>0</v>
      </c>
      <c r="O26" s="209">
        <f t="shared" si="5"/>
        <v>0</v>
      </c>
      <c r="P26" s="209">
        <f t="shared" si="5"/>
        <v>0</v>
      </c>
      <c r="Q26" s="209">
        <f t="shared" si="5"/>
        <v>0</v>
      </c>
      <c r="R26" s="209">
        <f t="shared" si="5"/>
        <v>0</v>
      </c>
      <c r="S26" s="40"/>
    </row>
    <row r="27" spans="1:29" s="14" customFormat="1" ht="12" customHeight="1" x14ac:dyDescent="0.25">
      <c r="A27" s="10"/>
      <c r="B27" s="6"/>
      <c r="C27" s="6"/>
      <c r="D27" s="41"/>
      <c r="E27" s="41"/>
      <c r="F27" s="41"/>
      <c r="G27" s="44"/>
      <c r="H27" s="45"/>
      <c r="I27" s="44"/>
      <c r="J27" s="45"/>
      <c r="K27" s="45"/>
      <c r="L27" s="45"/>
      <c r="M27" s="44"/>
      <c r="N27" s="76"/>
      <c r="O27" s="76"/>
      <c r="P27" s="76"/>
      <c r="Q27" s="76"/>
      <c r="R27" s="76"/>
      <c r="S27" s="7"/>
      <c r="T27" s="19"/>
      <c r="U27" s="4"/>
      <c r="V27" s="8"/>
      <c r="W27" s="7"/>
      <c r="Y27" s="15"/>
      <c r="Z27" s="7"/>
      <c r="AB27" s="15"/>
      <c r="AC27" s="7"/>
    </row>
    <row r="28" spans="1:29" customFormat="1" ht="25.5" x14ac:dyDescent="0.2">
      <c r="B28" s="43" t="s">
        <v>33</v>
      </c>
      <c r="C28" s="22"/>
      <c r="D28" s="68" t="str">
        <f t="shared" ref="D28:R28" si="6">D5</f>
        <v>1er janvier
06 janvier</v>
      </c>
      <c r="E28" s="68" t="str">
        <f t="shared" si="6"/>
        <v>07 janvier
10 février</v>
      </c>
      <c r="F28" s="68" t="str">
        <f t="shared" si="6"/>
        <v>11 février
10 mars</v>
      </c>
      <c r="G28" s="68" t="str">
        <f t="shared" si="6"/>
        <v>11 mars
07 avril</v>
      </c>
      <c r="H28" s="68" t="str">
        <f t="shared" si="6"/>
        <v>08 avril
28 avril</v>
      </c>
      <c r="I28" s="68" t="str">
        <f t="shared" si="6"/>
        <v>29 avril
12 mai</v>
      </c>
      <c r="J28" s="68" t="str">
        <f t="shared" si="6"/>
        <v>13 mai
30 juin</v>
      </c>
      <c r="K28" s="68" t="str">
        <f t="shared" si="6"/>
        <v>01 juillet 
14 juillet</v>
      </c>
      <c r="L28" s="68" t="str">
        <f t="shared" si="6"/>
        <v>15 juillet
28 juillet</v>
      </c>
      <c r="M28" s="68" t="str">
        <f t="shared" si="6"/>
        <v>29 juillet
18 août</v>
      </c>
      <c r="N28" s="68" t="str">
        <f t="shared" si="6"/>
        <v>19 août 
01 septembre</v>
      </c>
      <c r="O28" s="68" t="str">
        <f t="shared" si="6"/>
        <v>02 septembre
20 octobre</v>
      </c>
      <c r="P28" s="68" t="str">
        <f t="shared" si="6"/>
        <v>21 octobre
03 novembre</v>
      </c>
      <c r="Q28" s="68" t="str">
        <f t="shared" si="6"/>
        <v>04 novembre
22 décembre</v>
      </c>
      <c r="R28" s="68" t="str">
        <f t="shared" si="6"/>
        <v>23 décembre
31 décembre</v>
      </c>
      <c r="S28" s="65" t="s">
        <v>13</v>
      </c>
    </row>
    <row r="29" spans="1:29" customFormat="1" ht="12.75" x14ac:dyDescent="0.2">
      <c r="B29" s="24"/>
      <c r="C29" s="21"/>
      <c r="D29" s="68">
        <f>D6</f>
        <v>80</v>
      </c>
      <c r="E29" s="68">
        <f t="shared" ref="E29:R29" si="7">E6</f>
        <v>90</v>
      </c>
      <c r="F29" s="68">
        <f t="shared" si="7"/>
        <v>90</v>
      </c>
      <c r="G29" s="68">
        <f t="shared" si="7"/>
        <v>105</v>
      </c>
      <c r="H29" s="68">
        <f t="shared" si="7"/>
        <v>100</v>
      </c>
      <c r="I29" s="68">
        <f t="shared" si="7"/>
        <v>100</v>
      </c>
      <c r="J29" s="68">
        <f t="shared" si="7"/>
        <v>120</v>
      </c>
      <c r="K29" s="68">
        <f t="shared" si="7"/>
        <v>105</v>
      </c>
      <c r="L29" s="68">
        <f t="shared" si="7"/>
        <v>80</v>
      </c>
      <c r="M29" s="68">
        <f t="shared" si="7"/>
        <v>65</v>
      </c>
      <c r="N29" s="68">
        <f t="shared" si="7"/>
        <v>105</v>
      </c>
      <c r="O29" s="68">
        <f t="shared" si="7"/>
        <v>120</v>
      </c>
      <c r="P29" s="68">
        <f t="shared" si="7"/>
        <v>120</v>
      </c>
      <c r="Q29" s="68">
        <f t="shared" si="7"/>
        <v>120</v>
      </c>
      <c r="R29" s="68">
        <f t="shared" si="7"/>
        <v>90</v>
      </c>
      <c r="S29" s="66"/>
    </row>
    <row r="30" spans="1:29" customFormat="1" x14ac:dyDescent="0.2">
      <c r="B30" s="70" t="s">
        <v>15</v>
      </c>
      <c r="C30" s="71">
        <f>'SIMULATION COUT GRP'!$U$17</f>
        <v>85</v>
      </c>
      <c r="D30" s="23">
        <f>D$15*D21</f>
        <v>0</v>
      </c>
      <c r="E30" s="23">
        <f t="shared" ref="E30:R30" si="8">E$15*E21</f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  <c r="K30" s="23">
        <f t="shared" si="8"/>
        <v>0</v>
      </c>
      <c r="L30" s="23">
        <f t="shared" si="8"/>
        <v>0</v>
      </c>
      <c r="M30" s="23">
        <f t="shared" si="8"/>
        <v>0</v>
      </c>
      <c r="N30" s="23">
        <f t="shared" si="8"/>
        <v>0</v>
      </c>
      <c r="O30" s="23">
        <f t="shared" si="8"/>
        <v>0</v>
      </c>
      <c r="P30" s="23">
        <f t="shared" si="8"/>
        <v>0</v>
      </c>
      <c r="Q30" s="23">
        <f t="shared" si="8"/>
        <v>0</v>
      </c>
      <c r="R30" s="23">
        <f t="shared" si="8"/>
        <v>0</v>
      </c>
      <c r="S30" s="75"/>
    </row>
    <row r="31" spans="1:29" customFormat="1" x14ac:dyDescent="0.2">
      <c r="B31" s="70" t="s">
        <v>16</v>
      </c>
      <c r="C31" s="71">
        <f>'SIMULATION COUT GRP'!$U$18</f>
        <v>102</v>
      </c>
      <c r="D31" s="23">
        <f>D$15*D22</f>
        <v>0</v>
      </c>
      <c r="E31" s="23">
        <f t="shared" ref="E31:R31" si="9">E$15*E22</f>
        <v>0</v>
      </c>
      <c r="F31" s="23">
        <f t="shared" si="9"/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 t="shared" si="9"/>
        <v>0</v>
      </c>
      <c r="O31" s="23">
        <f t="shared" si="9"/>
        <v>0</v>
      </c>
      <c r="P31" s="23">
        <f t="shared" si="9"/>
        <v>0</v>
      </c>
      <c r="Q31" s="23">
        <f t="shared" si="9"/>
        <v>0</v>
      </c>
      <c r="R31" s="23">
        <f t="shared" si="9"/>
        <v>0</v>
      </c>
      <c r="S31" s="75"/>
    </row>
    <row r="32" spans="1:29" customFormat="1" x14ac:dyDescent="0.2">
      <c r="B32" s="70" t="s">
        <v>17</v>
      </c>
      <c r="C32" s="71">
        <f>'SIMULATION COUT GRP'!$U$19</f>
        <v>135</v>
      </c>
      <c r="D32" s="23">
        <f>D$15*D23</f>
        <v>0</v>
      </c>
      <c r="E32" s="23">
        <f t="shared" ref="E32:R32" si="10">E$15*E23</f>
        <v>0</v>
      </c>
      <c r="F32" s="23">
        <f t="shared" si="10"/>
        <v>0</v>
      </c>
      <c r="G32" s="23">
        <f t="shared" si="10"/>
        <v>0</v>
      </c>
      <c r="H32" s="23">
        <f t="shared" si="10"/>
        <v>0</v>
      </c>
      <c r="I32" s="23">
        <f t="shared" si="10"/>
        <v>0</v>
      </c>
      <c r="J32" s="23">
        <f t="shared" si="10"/>
        <v>0</v>
      </c>
      <c r="K32" s="23">
        <f t="shared" si="10"/>
        <v>0</v>
      </c>
      <c r="L32" s="23">
        <f t="shared" si="10"/>
        <v>0</v>
      </c>
      <c r="M32" s="23">
        <f t="shared" si="10"/>
        <v>0</v>
      </c>
      <c r="N32" s="23">
        <f t="shared" si="10"/>
        <v>0</v>
      </c>
      <c r="O32" s="23">
        <f t="shared" si="10"/>
        <v>0</v>
      </c>
      <c r="P32" s="23">
        <f t="shared" si="10"/>
        <v>0</v>
      </c>
      <c r="Q32" s="23">
        <f t="shared" si="10"/>
        <v>0</v>
      </c>
      <c r="R32" s="23">
        <f t="shared" si="10"/>
        <v>0</v>
      </c>
      <c r="S32" s="75"/>
    </row>
    <row r="33" spans="1:29" customFormat="1" x14ac:dyDescent="0.2">
      <c r="B33" s="70" t="s">
        <v>18</v>
      </c>
      <c r="C33" s="71">
        <f>'SIMULATION COUT GRP'!$U$20</f>
        <v>90</v>
      </c>
      <c r="D33" s="23">
        <f>D$15*D24</f>
        <v>0</v>
      </c>
      <c r="E33" s="23">
        <f t="shared" ref="E33:R33" si="11">E$15*E24</f>
        <v>0</v>
      </c>
      <c r="F33" s="23">
        <f t="shared" si="11"/>
        <v>0</v>
      </c>
      <c r="G33" s="23">
        <f t="shared" si="11"/>
        <v>0</v>
      </c>
      <c r="H33" s="23">
        <f t="shared" si="11"/>
        <v>0</v>
      </c>
      <c r="I33" s="23">
        <f t="shared" si="11"/>
        <v>0</v>
      </c>
      <c r="J33" s="23">
        <f t="shared" si="11"/>
        <v>0</v>
      </c>
      <c r="K33" s="23">
        <f t="shared" si="11"/>
        <v>0</v>
      </c>
      <c r="L33" s="23">
        <f t="shared" si="11"/>
        <v>0</v>
      </c>
      <c r="M33" s="23">
        <f t="shared" si="11"/>
        <v>0</v>
      </c>
      <c r="N33" s="23">
        <f t="shared" si="11"/>
        <v>0</v>
      </c>
      <c r="O33" s="23">
        <f t="shared" si="11"/>
        <v>0</v>
      </c>
      <c r="P33" s="23">
        <f t="shared" si="11"/>
        <v>0</v>
      </c>
      <c r="Q33" s="23">
        <f t="shared" si="11"/>
        <v>0</v>
      </c>
      <c r="R33" s="23">
        <f t="shared" si="11"/>
        <v>0</v>
      </c>
      <c r="S33" s="75"/>
    </row>
    <row r="34" spans="1:29" customFormat="1" x14ac:dyDescent="0.2">
      <c r="B34" s="72" t="s">
        <v>14</v>
      </c>
      <c r="C34" s="73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93">
        <f>SUMPRODUCT(D30:R33,D7:R10)*100</f>
        <v>0</v>
      </c>
    </row>
    <row r="35" spans="1:29" s="38" customFormat="1" x14ac:dyDescent="0.2">
      <c r="B35" s="32"/>
      <c r="C35" s="32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29" s="14" customFormat="1" ht="12" customHeight="1" x14ac:dyDescent="0.25">
      <c r="A36" s="10"/>
      <c r="B36" s="6"/>
      <c r="C36" s="6"/>
      <c r="D36" s="3"/>
      <c r="E36" s="3"/>
      <c r="F36" s="3"/>
      <c r="G36" s="19"/>
      <c r="H36" s="7"/>
      <c r="I36" s="19"/>
      <c r="J36" s="7"/>
      <c r="K36" s="7"/>
      <c r="L36" s="7"/>
      <c r="M36" s="19"/>
      <c r="N36" s="19"/>
      <c r="O36" s="19"/>
      <c r="P36" s="19"/>
      <c r="Q36" s="19"/>
      <c r="R36" s="19"/>
      <c r="S36" s="7"/>
      <c r="T36" s="19"/>
      <c r="U36" s="4"/>
      <c r="V36" s="8"/>
      <c r="W36" s="7"/>
      <c r="Y36" s="15"/>
      <c r="Z36" s="7"/>
      <c r="AB36" s="15"/>
      <c r="AC36" s="7"/>
    </row>
    <row r="37" spans="1:29" s="14" customFormat="1" ht="12" customHeight="1" x14ac:dyDescent="0.25">
      <c r="A37" s="10"/>
      <c r="B37" s="6"/>
      <c r="C37" s="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7"/>
      <c r="T37" s="19"/>
      <c r="U37" s="4"/>
      <c r="V37" s="8"/>
      <c r="W37" s="7"/>
      <c r="Y37" s="15"/>
      <c r="Z37" s="7"/>
      <c r="AB37" s="15"/>
      <c r="AC37" s="7"/>
    </row>
    <row r="38" spans="1:29" x14ac:dyDescent="0.2"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29" x14ac:dyDescent="0.2"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29" x14ac:dyDescent="0.2"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29" x14ac:dyDescent="0.2"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</sheetData>
  <sheetProtection selectLockedCells="1"/>
  <mergeCells count="1">
    <mergeCell ref="B2:T2"/>
  </mergeCells>
  <phoneticPr fontId="7" type="noConversion"/>
  <printOptions horizontalCentered="1"/>
  <pageMargins left="0.15748031496062992" right="0.15748031496062992" top="0.19685039370078741" bottom="0.23622047244094491" header="0.31496062992125984" footer="0.31496062992125984"/>
  <pageSetup paperSize="9" scale="46" orientation="portrait" horizontalDpi="1200" verticalDpi="120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3:K41"/>
  <sheetViews>
    <sheetView showGridLines="0" topLeftCell="A22" zoomScale="90" zoomScaleNormal="90" workbookViewId="0">
      <selection activeCell="B10" sqref="B10"/>
    </sheetView>
  </sheetViews>
  <sheetFormatPr baseColWidth="10" defaultRowHeight="12.75" x14ac:dyDescent="0.2"/>
  <cols>
    <col min="1" max="1" width="8.5703125" customWidth="1"/>
    <col min="2" max="2" width="33.140625" customWidth="1"/>
    <col min="3" max="3" width="18.7109375" customWidth="1"/>
    <col min="4" max="4" width="26" customWidth="1"/>
    <col min="5" max="5" width="22.7109375" customWidth="1"/>
    <col min="6" max="11" width="18.7109375" customWidth="1"/>
    <col min="12" max="12" width="16.7109375" customWidth="1"/>
    <col min="13" max="13" width="12.7109375" customWidth="1"/>
    <col min="14" max="14" width="14.42578125" customWidth="1"/>
    <col min="16" max="16" width="13.140625" customWidth="1"/>
    <col min="17" max="17" width="14.28515625" bestFit="1" customWidth="1"/>
  </cols>
  <sheetData>
    <row r="3" spans="2:11" ht="16.5" customHeight="1" x14ac:dyDescent="0.2">
      <c r="B3" s="2" t="s">
        <v>10</v>
      </c>
    </row>
    <row r="4" spans="2:11" ht="11.25" customHeight="1" thickBot="1" x14ac:dyDescent="0.25"/>
    <row r="5" spans="2:11" ht="13.5" thickBot="1" x14ac:dyDescent="0.25">
      <c r="B5" s="194" t="s">
        <v>24</v>
      </c>
      <c r="C5" s="195" t="s">
        <v>23</v>
      </c>
      <c r="D5" s="196" t="s">
        <v>72</v>
      </c>
      <c r="E5" s="197" t="s">
        <v>53</v>
      </c>
    </row>
    <row r="6" spans="2:11" ht="22.5" x14ac:dyDescent="0.2">
      <c r="B6" s="198" t="s">
        <v>77</v>
      </c>
      <c r="C6" s="29" t="s">
        <v>20</v>
      </c>
      <c r="D6" s="190" t="s">
        <v>78</v>
      </c>
      <c r="E6" s="199" t="s">
        <v>76</v>
      </c>
    </row>
    <row r="7" spans="2:11" ht="22.5" x14ac:dyDescent="0.2">
      <c r="B7" s="198" t="s">
        <v>79</v>
      </c>
      <c r="C7" s="29" t="s">
        <v>20</v>
      </c>
      <c r="D7" s="190" t="s">
        <v>78</v>
      </c>
      <c r="E7" s="199" t="s">
        <v>76</v>
      </c>
      <c r="G7" s="2" t="s">
        <v>25</v>
      </c>
    </row>
    <row r="8" spans="2:11" ht="22.5" x14ac:dyDescent="0.2">
      <c r="B8" s="198" t="s">
        <v>80</v>
      </c>
      <c r="C8" s="29" t="s">
        <v>20</v>
      </c>
      <c r="D8" s="190" t="s">
        <v>78</v>
      </c>
      <c r="E8" s="199" t="s">
        <v>76</v>
      </c>
    </row>
    <row r="9" spans="2:11" ht="37.5" x14ac:dyDescent="0.2">
      <c r="B9" s="198" t="s">
        <v>81</v>
      </c>
      <c r="C9" s="29" t="s">
        <v>20</v>
      </c>
      <c r="D9" s="190" t="s">
        <v>78</v>
      </c>
      <c r="E9" s="199" t="s">
        <v>76</v>
      </c>
      <c r="H9" s="35" t="s">
        <v>11</v>
      </c>
      <c r="I9" s="37" t="s">
        <v>12</v>
      </c>
      <c r="J9" s="36" t="s">
        <v>56</v>
      </c>
      <c r="K9" s="59" t="s">
        <v>34</v>
      </c>
    </row>
    <row r="10" spans="2:11" ht="22.5" x14ac:dyDescent="0.2">
      <c r="B10" s="198" t="s">
        <v>83</v>
      </c>
      <c r="C10" s="29" t="s">
        <v>20</v>
      </c>
      <c r="D10" s="190" t="s">
        <v>78</v>
      </c>
      <c r="E10" s="199" t="s">
        <v>76</v>
      </c>
      <c r="G10" s="27"/>
      <c r="H10" s="29" t="s">
        <v>20</v>
      </c>
      <c r="I10" s="30" t="s">
        <v>21</v>
      </c>
      <c r="J10" s="31" t="s">
        <v>22</v>
      </c>
      <c r="K10" s="57" t="s">
        <v>32</v>
      </c>
    </row>
    <row r="11" spans="2:11" ht="22.5" x14ac:dyDescent="0.2">
      <c r="B11" s="198" t="s">
        <v>84</v>
      </c>
      <c r="C11" s="29" t="s">
        <v>20</v>
      </c>
      <c r="D11" s="190" t="s">
        <v>78</v>
      </c>
      <c r="E11" s="199" t="s">
        <v>76</v>
      </c>
      <c r="G11" s="70" t="s">
        <v>15</v>
      </c>
      <c r="H11" s="26">
        <v>85</v>
      </c>
      <c r="I11" s="28">
        <v>85</v>
      </c>
      <c r="J11" s="28">
        <v>70</v>
      </c>
      <c r="K11" s="28">
        <v>100</v>
      </c>
    </row>
    <row r="12" spans="2:11" ht="22.5" x14ac:dyDescent="0.2">
      <c r="B12" s="198" t="s">
        <v>89</v>
      </c>
      <c r="C12" s="29" t="s">
        <v>20</v>
      </c>
      <c r="D12" s="190" t="s">
        <v>78</v>
      </c>
      <c r="E12" s="199" t="s">
        <v>76</v>
      </c>
      <c r="G12" s="70" t="s">
        <v>16</v>
      </c>
      <c r="H12" s="26">
        <v>102</v>
      </c>
      <c r="I12" s="28">
        <v>102</v>
      </c>
      <c r="J12" s="28">
        <v>110</v>
      </c>
      <c r="K12" s="28"/>
    </row>
    <row r="13" spans="2:11" ht="22.5" x14ac:dyDescent="0.2">
      <c r="B13" s="198" t="s">
        <v>85</v>
      </c>
      <c r="C13" s="29" t="s">
        <v>20</v>
      </c>
      <c r="D13" s="190" t="s">
        <v>78</v>
      </c>
      <c r="E13" s="199" t="s">
        <v>76</v>
      </c>
      <c r="G13" s="70" t="s">
        <v>17</v>
      </c>
      <c r="H13" s="26">
        <v>135</v>
      </c>
      <c r="I13" s="28">
        <v>125</v>
      </c>
      <c r="J13" s="28">
        <v>120</v>
      </c>
      <c r="K13" s="28"/>
    </row>
    <row r="14" spans="2:11" ht="22.5" x14ac:dyDescent="0.2">
      <c r="B14" s="198" t="s">
        <v>86</v>
      </c>
      <c r="C14" s="29" t="s">
        <v>20</v>
      </c>
      <c r="D14" s="190" t="s">
        <v>78</v>
      </c>
      <c r="E14" s="199" t="s">
        <v>76</v>
      </c>
      <c r="G14" s="70" t="s">
        <v>18</v>
      </c>
      <c r="H14" s="26">
        <v>90</v>
      </c>
      <c r="I14" s="28">
        <v>80</v>
      </c>
      <c r="J14" s="28">
        <v>75</v>
      </c>
      <c r="K14" s="28"/>
    </row>
    <row r="15" spans="2:11" ht="22.5" x14ac:dyDescent="0.2">
      <c r="B15" s="198" t="s">
        <v>87</v>
      </c>
      <c r="C15" s="29" t="s">
        <v>20</v>
      </c>
      <c r="D15" s="190" t="s">
        <v>78</v>
      </c>
      <c r="E15" s="199" t="s">
        <v>76</v>
      </c>
    </row>
    <row r="16" spans="2:11" ht="22.5" x14ac:dyDescent="0.2">
      <c r="B16" s="198" t="s">
        <v>90</v>
      </c>
      <c r="C16" s="29" t="s">
        <v>20</v>
      </c>
      <c r="D16" s="190" t="s">
        <v>78</v>
      </c>
      <c r="E16" s="199" t="s">
        <v>76</v>
      </c>
    </row>
    <row r="17" spans="1:11" ht="22.5" x14ac:dyDescent="0.2">
      <c r="B17" s="198" t="s">
        <v>82</v>
      </c>
      <c r="C17" s="29" t="s">
        <v>20</v>
      </c>
      <c r="D17" s="190" t="s">
        <v>78</v>
      </c>
      <c r="E17" s="199" t="s">
        <v>76</v>
      </c>
    </row>
    <row r="18" spans="1:11" ht="22.5" x14ac:dyDescent="0.2">
      <c r="B18" s="198" t="s">
        <v>88</v>
      </c>
      <c r="C18" s="29" t="s">
        <v>20</v>
      </c>
      <c r="D18" s="190" t="s">
        <v>78</v>
      </c>
      <c r="E18" s="199" t="s">
        <v>76</v>
      </c>
    </row>
    <row r="19" spans="1:11" ht="22.5" x14ac:dyDescent="0.2">
      <c r="B19" s="200" t="s">
        <v>105</v>
      </c>
      <c r="C19" s="30" t="s">
        <v>21</v>
      </c>
      <c r="D19" s="190" t="s">
        <v>73</v>
      </c>
      <c r="E19" s="199" t="s">
        <v>76</v>
      </c>
    </row>
    <row r="20" spans="1:11" ht="22.5" x14ac:dyDescent="0.2">
      <c r="B20" s="200" t="s">
        <v>97</v>
      </c>
      <c r="C20" s="30" t="s">
        <v>21</v>
      </c>
      <c r="D20" s="190" t="s">
        <v>92</v>
      </c>
      <c r="E20" s="199" t="s">
        <v>76</v>
      </c>
    </row>
    <row r="21" spans="1:11" ht="22.5" x14ac:dyDescent="0.2">
      <c r="B21" s="200" t="s">
        <v>98</v>
      </c>
      <c r="C21" s="30" t="s">
        <v>21</v>
      </c>
      <c r="D21" s="190" t="s">
        <v>92</v>
      </c>
      <c r="E21" s="199" t="s">
        <v>76</v>
      </c>
    </row>
    <row r="22" spans="1:11" ht="22.5" x14ac:dyDescent="0.2">
      <c r="B22" s="198" t="s">
        <v>94</v>
      </c>
      <c r="C22" s="29" t="s">
        <v>20</v>
      </c>
      <c r="D22" s="190" t="s">
        <v>92</v>
      </c>
      <c r="E22" s="199" t="s">
        <v>76</v>
      </c>
    </row>
    <row r="23" spans="1:11" ht="56.25" x14ac:dyDescent="0.2">
      <c r="B23" s="198" t="s">
        <v>31</v>
      </c>
      <c r="C23" s="237" t="s">
        <v>32</v>
      </c>
      <c r="D23" s="190" t="s">
        <v>73</v>
      </c>
      <c r="E23" s="239" t="s">
        <v>104</v>
      </c>
    </row>
    <row r="24" spans="1:11" ht="65.25" customHeight="1" x14ac:dyDescent="0.2">
      <c r="B24" s="198" t="s">
        <v>5</v>
      </c>
      <c r="C24" s="30" t="s">
        <v>21</v>
      </c>
      <c r="D24" s="190" t="s">
        <v>73</v>
      </c>
      <c r="E24" s="199"/>
    </row>
    <row r="25" spans="1:11" ht="15" x14ac:dyDescent="0.2">
      <c r="B25" s="198" t="s">
        <v>30</v>
      </c>
      <c r="C25" s="30" t="s">
        <v>21</v>
      </c>
      <c r="D25" s="190" t="s">
        <v>73</v>
      </c>
      <c r="E25" s="199"/>
    </row>
    <row r="26" spans="1:11" ht="15" x14ac:dyDescent="0.2">
      <c r="B26" s="200" t="s">
        <v>37</v>
      </c>
      <c r="C26" s="30" t="s">
        <v>21</v>
      </c>
      <c r="D26" s="190" t="s">
        <v>73</v>
      </c>
      <c r="E26" s="199"/>
    </row>
    <row r="27" spans="1:11" ht="15" x14ac:dyDescent="0.2">
      <c r="B27" s="198" t="s">
        <v>29</v>
      </c>
      <c r="C27" s="29" t="s">
        <v>20</v>
      </c>
      <c r="D27" s="190" t="s">
        <v>73</v>
      </c>
      <c r="E27" s="199"/>
    </row>
    <row r="28" spans="1:11" ht="16.5" customHeight="1" x14ac:dyDescent="0.2">
      <c r="B28" s="200" t="s">
        <v>7</v>
      </c>
      <c r="C28" s="29" t="s">
        <v>20</v>
      </c>
      <c r="D28" s="190" t="s">
        <v>73</v>
      </c>
      <c r="E28" s="199"/>
    </row>
    <row r="29" spans="1:11" ht="16.5" customHeight="1" x14ac:dyDescent="0.2">
      <c r="A29" s="2"/>
      <c r="B29" s="198" t="s">
        <v>36</v>
      </c>
      <c r="C29" s="29" t="s">
        <v>20</v>
      </c>
      <c r="D29" s="190" t="s">
        <v>73</v>
      </c>
      <c r="E29" s="199"/>
    </row>
    <row r="30" spans="1:11" ht="57.75" customHeight="1" x14ac:dyDescent="0.2">
      <c r="B30" s="198" t="s">
        <v>91</v>
      </c>
      <c r="C30" s="29" t="s">
        <v>20</v>
      </c>
      <c r="D30" s="190" t="s">
        <v>92</v>
      </c>
      <c r="E30" s="199" t="s">
        <v>76</v>
      </c>
      <c r="G30" s="60"/>
    </row>
    <row r="31" spans="1:11" ht="13.5" hidden="1" customHeight="1" x14ac:dyDescent="0.2">
      <c r="B31" s="200" t="s">
        <v>6</v>
      </c>
      <c r="C31" s="30" t="s">
        <v>21</v>
      </c>
      <c r="D31" s="190" t="s">
        <v>73</v>
      </c>
      <c r="E31" s="199"/>
      <c r="G31" s="61"/>
      <c r="I31" s="1"/>
      <c r="J31" s="1"/>
      <c r="K31" s="1"/>
    </row>
    <row r="32" spans="1:11" ht="24.95" customHeight="1" x14ac:dyDescent="0.2">
      <c r="B32" s="198" t="s">
        <v>38</v>
      </c>
      <c r="C32" s="29" t="s">
        <v>20</v>
      </c>
      <c r="D32" s="190" t="s">
        <v>73</v>
      </c>
      <c r="E32" s="199"/>
      <c r="G32" s="34"/>
      <c r="I32" s="1"/>
      <c r="J32" s="1"/>
      <c r="K32" s="1"/>
    </row>
    <row r="33" spans="2:11" ht="24.95" customHeight="1" x14ac:dyDescent="0.2">
      <c r="B33" s="198" t="s">
        <v>74</v>
      </c>
      <c r="C33" s="29" t="s">
        <v>20</v>
      </c>
      <c r="D33" s="190" t="s">
        <v>73</v>
      </c>
      <c r="E33" s="199"/>
      <c r="G33" s="34"/>
      <c r="I33" s="1"/>
      <c r="J33" s="1"/>
      <c r="K33" s="1"/>
    </row>
    <row r="34" spans="2:11" ht="24.95" customHeight="1" x14ac:dyDescent="0.2">
      <c r="B34" s="198" t="s">
        <v>75</v>
      </c>
      <c r="C34" s="29" t="s">
        <v>20</v>
      </c>
      <c r="D34" s="190" t="s">
        <v>73</v>
      </c>
      <c r="E34" s="199"/>
      <c r="G34" s="34"/>
      <c r="I34" s="1"/>
      <c r="J34" s="1"/>
      <c r="K34" s="1"/>
    </row>
    <row r="35" spans="2:11" ht="24.95" customHeight="1" x14ac:dyDescent="0.2">
      <c r="B35" s="200" t="s">
        <v>96</v>
      </c>
      <c r="C35" s="30" t="s">
        <v>21</v>
      </c>
      <c r="D35" s="190" t="s">
        <v>92</v>
      </c>
      <c r="E35" s="199" t="s">
        <v>76</v>
      </c>
      <c r="G35" s="34"/>
      <c r="I35" s="1"/>
      <c r="J35" s="1"/>
      <c r="K35" s="1"/>
    </row>
    <row r="36" spans="2:11" ht="24.95" customHeight="1" x14ac:dyDescent="0.2">
      <c r="B36" s="200" t="s">
        <v>8</v>
      </c>
      <c r="C36" s="203" t="s">
        <v>22</v>
      </c>
      <c r="D36" s="190" t="s">
        <v>73</v>
      </c>
      <c r="E36" s="199"/>
      <c r="I36" s="1"/>
      <c r="J36" s="1"/>
      <c r="K36" s="1"/>
    </row>
    <row r="37" spans="2:11" ht="24.95" customHeight="1" x14ac:dyDescent="0.2">
      <c r="B37" s="200" t="s">
        <v>9</v>
      </c>
      <c r="C37" s="30" t="s">
        <v>21</v>
      </c>
      <c r="D37" s="190" t="s">
        <v>73</v>
      </c>
      <c r="E37" s="199"/>
      <c r="I37" s="1"/>
      <c r="J37" s="1"/>
      <c r="K37" s="1"/>
    </row>
    <row r="38" spans="2:11" ht="24.95" customHeight="1" x14ac:dyDescent="0.2">
      <c r="B38" s="198" t="s">
        <v>55</v>
      </c>
      <c r="C38" s="29" t="s">
        <v>20</v>
      </c>
      <c r="D38" s="190" t="s">
        <v>73</v>
      </c>
      <c r="E38" s="199" t="s">
        <v>76</v>
      </c>
      <c r="I38" s="1"/>
      <c r="J38" s="1"/>
      <c r="K38" s="1"/>
    </row>
    <row r="39" spans="2:11" ht="24.95" customHeight="1" x14ac:dyDescent="0.2">
      <c r="B39" s="200" t="s">
        <v>95</v>
      </c>
      <c r="C39" s="30" t="s">
        <v>21</v>
      </c>
      <c r="D39" s="190" t="s">
        <v>73</v>
      </c>
      <c r="E39" s="199" t="s">
        <v>76</v>
      </c>
      <c r="I39" s="1"/>
      <c r="J39" s="1"/>
      <c r="K39" s="1"/>
    </row>
    <row r="40" spans="2:11" ht="24.95" customHeight="1" thickBot="1" x14ac:dyDescent="0.25">
      <c r="B40" s="201" t="s">
        <v>93</v>
      </c>
      <c r="C40" s="238" t="s">
        <v>20</v>
      </c>
      <c r="D40" s="202" t="s">
        <v>92</v>
      </c>
      <c r="E40" s="240" t="s">
        <v>76</v>
      </c>
      <c r="I40" s="1"/>
      <c r="J40" s="1"/>
      <c r="K40" s="1"/>
    </row>
    <row r="41" spans="2:11" ht="24.95" customHeight="1" x14ac:dyDescent="0.2">
      <c r="B41" s="32"/>
      <c r="C41" s="33"/>
      <c r="D41" s="34"/>
      <c r="E41" s="34"/>
      <c r="I41" s="1"/>
      <c r="J41" s="1"/>
      <c r="K41" s="1"/>
    </row>
  </sheetData>
  <sheetProtection selectLockedCells="1"/>
  <autoFilter ref="B5:E5">
    <sortState ref="B6:E40">
      <sortCondition ref="B5"/>
    </sortState>
  </autoFilter>
  <phoneticPr fontId="2" type="noConversion"/>
  <pageMargins left="0.78740157499999996" right="0.78740157499999996" top="0.984251969" bottom="0.984251969" header="0.5" footer="0.5"/>
  <pageSetup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SIMULATION COUT GRP</vt:lpstr>
      <vt:lpstr>calculs</vt:lpstr>
      <vt:lpstr>INDICES</vt:lpstr>
      <vt:lpstr>check</vt:lpstr>
      <vt:lpstr>cibles</vt:lpstr>
      <vt:lpstr>'SIMULATION COUT GRP'!Impression_des_titres</vt:lpstr>
      <vt:lpstr>lot</vt:lpstr>
      <vt:lpstr>lots</vt:lpstr>
      <vt:lpstr>sets</vt:lpstr>
      <vt:lpstr>calculs!Zone_d_impression</vt:lpstr>
      <vt:lpstr>'SIMULATION COUT GRP'!Zone_d_impression</vt:lpstr>
    </vt:vector>
  </TitlesOfParts>
  <Company>Métropole Télévision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MFavier</dc:creator>
  <cp:lastModifiedBy>LASRY ALEXANDRE</cp:lastModifiedBy>
  <cp:lastPrinted>2015-12-02T15:38:04Z</cp:lastPrinted>
  <dcterms:created xsi:type="dcterms:W3CDTF">2010-05-26T08:54:50Z</dcterms:created>
  <dcterms:modified xsi:type="dcterms:W3CDTF">2018-10-24T08:40:04Z</dcterms:modified>
</cp:coreProperties>
</file>